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20" windowWidth="12000" windowHeight="6375" firstSheet="17" activeTab="27"/>
  </bookViews>
  <sheets>
    <sheet name="komentář" sheetId="1" r:id="rId1"/>
    <sheet name="rozbor dle orj" sheetId="2" r:id="rId2"/>
    <sheet name="rozbor výdajů dle OdPa" sheetId="3" r:id="rId3"/>
    <sheet name="rozbor výdajů položky" sheetId="4" r:id="rId4"/>
    <sheet name="analýza dle měsíců" sheetId="5" r:id="rId5"/>
    <sheet name="rozbor daň.příjmy" sheetId="6" r:id="rId6"/>
    <sheet name="fondy města" sheetId="7" r:id="rId7"/>
    <sheet name="Rozdělení zůstatku" sheetId="8" r:id="rId8"/>
    <sheet name="rozvaha město" sheetId="9" state="hidden" r:id="rId9"/>
    <sheet name="výsledek hospodaření" sheetId="10" r:id="rId10"/>
    <sheet name="úvěry a půjčky" sheetId="11" r:id="rId11"/>
    <sheet name="fin.vypořádání" sheetId="12" r:id="rId12"/>
    <sheet name="rozvaha" sheetId="13" r:id="rId13"/>
    <sheet name="majetek" sheetId="14" r:id="rId14"/>
    <sheet name="investiční výdaje" sheetId="15" r:id="rId15"/>
    <sheet name="přijaté dotace" sheetId="16" r:id="rId16"/>
    <sheet name="poskytnuté příspěvky " sheetId="17" r:id="rId17"/>
    <sheet name="pohledávky" sheetId="18" r:id="rId18"/>
    <sheet name="pohledávky rozpis" sheetId="19" r:id="rId19"/>
    <sheet name="dluhová služba" sheetId="20" r:id="rId20"/>
    <sheet name="rozpis" sheetId="21" r:id="rId21"/>
    <sheet name="plán HČ" sheetId="22" r:id="rId22"/>
    <sheet name="Hosp. PO,SRO" sheetId="23" r:id="rId23"/>
    <sheet name="s.r.o." sheetId="24" r:id="rId24"/>
    <sheet name="rozvahy PO" sheetId="25" r:id="rId25"/>
    <sheet name="výkaz zisku" sheetId="26" r:id="rId26"/>
    <sheet name="HV PO" sheetId="27" r:id="rId27"/>
    <sheet name="občané" sheetId="28" r:id="rId28"/>
  </sheets>
  <definedNames/>
  <calcPr fullCalcOnLoad="1"/>
</workbook>
</file>

<file path=xl/comments2.xml><?xml version="1.0" encoding="utf-8"?>
<comments xmlns="http://schemas.openxmlformats.org/spreadsheetml/2006/main">
  <authors>
    <author>Alena</author>
  </authors>
  <commentList>
    <comment ref="D7" authorId="0">
      <text>
        <r>
          <rPr>
            <b/>
            <sz val="9"/>
            <rFont val="Tahoma"/>
            <family val="2"/>
          </rPr>
          <t xml:space="preserve">
dańové příjmy, správní a místní poplatky, dotace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sz val="9"/>
            <rFont val="Tahoma"/>
            <family val="2"/>
          </rPr>
          <t xml:space="preserve">ztrátovost dopravy, opravy autobusových zastávek
</t>
        </r>
      </text>
    </comment>
    <comment ref="D70" authorId="0">
      <text>
        <r>
          <rPr>
            <b/>
            <sz val="9"/>
            <rFont val="Tahoma"/>
            <family val="2"/>
          </rPr>
          <t>SZZ Krnov</t>
        </r>
        <r>
          <rPr>
            <sz val="9"/>
            <rFont val="Tahoma"/>
            <family val="2"/>
          </rPr>
          <t xml:space="preserve">
</t>
        </r>
      </text>
    </comment>
    <comment ref="J135" authorId="0">
      <text>
        <r>
          <rPr>
            <sz val="9"/>
            <rFont val="Tahoma"/>
            <family val="2"/>
          </rPr>
          <t xml:space="preserve">převody vlastním fondům a  převody mezi rozpočtovými nebo fondovými účty
</t>
        </r>
      </text>
    </comment>
    <comment ref="J132" authorId="0">
      <text>
        <r>
          <rPr>
            <sz val="9"/>
            <rFont val="Tahoma"/>
            <family val="2"/>
          </rPr>
          <t xml:space="preserve">bankovní poplatky
</t>
        </r>
      </text>
    </comment>
  </commentList>
</comments>
</file>

<file path=xl/sharedStrings.xml><?xml version="1.0" encoding="utf-8"?>
<sst xmlns="http://schemas.openxmlformats.org/spreadsheetml/2006/main" count="2670" uniqueCount="1692">
  <si>
    <t>Přijaté zálohy na dotace /374/</t>
  </si>
  <si>
    <t>Výdaje příštích období /383/</t>
  </si>
  <si>
    <t>Ostatní krátkodobé závazky /378/</t>
  </si>
  <si>
    <t>335 - Pohledávky za zaměstnanci</t>
  </si>
  <si>
    <t>Přeposlané dotace ze SR</t>
  </si>
  <si>
    <t>orj.</t>
  </si>
  <si>
    <t>Dechová hudba Město Albrechtice</t>
  </si>
  <si>
    <t>3419</t>
  </si>
  <si>
    <t>TJ Město Albrechtice</t>
  </si>
  <si>
    <t>Klub důchodců Hynčice</t>
  </si>
  <si>
    <t>Neinvestiční transfery obecně prospěšným společnostem</t>
  </si>
  <si>
    <t>Neinvestiční transfery církvím a náboženským společnostem</t>
  </si>
  <si>
    <t>Souhrnné ukazatele</t>
  </si>
  <si>
    <t>Rozpočet celkem</t>
  </si>
  <si>
    <t>Rozpočet schválený</t>
  </si>
  <si>
    <t>Rozpočet upravený</t>
  </si>
  <si>
    <t>Čerpání</t>
  </si>
  <si>
    <t>%</t>
  </si>
  <si>
    <t>Položka</t>
  </si>
  <si>
    <t>Název položky</t>
  </si>
  <si>
    <t>UCS: 00296228 - Město Město Albrechtice</t>
  </si>
  <si>
    <t>I. Běžné výdaje</t>
  </si>
  <si>
    <t>501X</t>
  </si>
  <si>
    <t>Ostatní osobní výdaje</t>
  </si>
  <si>
    <t>Odměny členů zastupitelstva obcí a krajů</t>
  </si>
  <si>
    <t>502X</t>
  </si>
  <si>
    <t>Povinné poj.na soc.zab.a přísp.na st.pol.zaměstnan</t>
  </si>
  <si>
    <t>Povinné poj.na veřejné zdravotní pojištění</t>
  </si>
  <si>
    <t>Povinné pojistné na úrazové pojištění</t>
  </si>
  <si>
    <t>503X</t>
  </si>
  <si>
    <t>50XX</t>
  </si>
  <si>
    <t>Ochranné pomůcky</t>
  </si>
  <si>
    <t>Léky a zdravotnický materiál</t>
  </si>
  <si>
    <t>Knihy, učební pomůcky a tisk</t>
  </si>
  <si>
    <t>Drobný hmotný dlouhodobý majetek</t>
  </si>
  <si>
    <t>Nákup materiálu j.n.</t>
  </si>
  <si>
    <t>513X</t>
  </si>
  <si>
    <t>Úroky vlastní</t>
  </si>
  <si>
    <t>514X</t>
  </si>
  <si>
    <t>Studená voda</t>
  </si>
  <si>
    <t>Teplo</t>
  </si>
  <si>
    <t>Plyn</t>
  </si>
  <si>
    <t>Elektrická energie</t>
  </si>
  <si>
    <t>Pohonné hmoty a maziva</t>
  </si>
  <si>
    <t>Teplá voda</t>
  </si>
  <si>
    <t>515X</t>
  </si>
  <si>
    <t>1351 3419</t>
  </si>
  <si>
    <t>Štít Albrechtic /FK Avízo/</t>
  </si>
  <si>
    <t>příspěvek</t>
  </si>
  <si>
    <t>Sdružené zdravotní zařízení Krnov</t>
  </si>
  <si>
    <t>ostatní služby - provozní poplatky</t>
  </si>
  <si>
    <t>ostatní služby - telefony</t>
  </si>
  <si>
    <t>ostatní služby - bankovní poplatky</t>
  </si>
  <si>
    <t>ostatní náklady - pojištění</t>
  </si>
  <si>
    <t>odpisy</t>
  </si>
  <si>
    <t>kurzové ztráty</t>
  </si>
  <si>
    <t>teplo a teplá voda NP paušály</t>
  </si>
  <si>
    <t>spotřeba materiálu - vybavovací předměty</t>
  </si>
  <si>
    <t>opravy a údržování revize</t>
  </si>
  <si>
    <t>ostatní služby SIPO poplatky</t>
  </si>
  <si>
    <t>ostatní služby právník</t>
  </si>
  <si>
    <t>ostatní služby bankovní poplatky</t>
  </si>
  <si>
    <t>ostatní náklady pojištění</t>
  </si>
  <si>
    <t>spotřeba materiálu vybavovací předměty</t>
  </si>
  <si>
    <t>Nájemné</t>
  </si>
  <si>
    <t>Konzultační, poradenské a právní služby</t>
  </si>
  <si>
    <t>Služby školení a vzdělávání</t>
  </si>
  <si>
    <t>Nákup ostatních služeb</t>
  </si>
  <si>
    <t>516X</t>
  </si>
  <si>
    <t>Opravy a udržování</t>
  </si>
  <si>
    <t>Programové vybavení</t>
  </si>
  <si>
    <t>Pohoštění</t>
  </si>
  <si>
    <t>Účastnické poplatky na konference</t>
  </si>
  <si>
    <t>Ostatní nákupy j.n.</t>
  </si>
  <si>
    <t>517X</t>
  </si>
  <si>
    <t>518X</t>
  </si>
  <si>
    <t>Věcné dary</t>
  </si>
  <si>
    <t>519X</t>
  </si>
  <si>
    <t>51XX</t>
  </si>
  <si>
    <t>Neinv.transfery církvím a naboženským společnostem</t>
  </si>
  <si>
    <t>522X</t>
  </si>
  <si>
    <t>52XX</t>
  </si>
  <si>
    <t>Ostatní neinv.transfery veř.rozp.územní úrovně</t>
  </si>
  <si>
    <t>532X</t>
  </si>
  <si>
    <t>Neinvestiční příspěvky zřízeným příspěvkovým organ</t>
  </si>
  <si>
    <t>Neinvestiční transfery cizím příspěvkovým organ.</t>
  </si>
  <si>
    <t>533X</t>
  </si>
  <si>
    <t>Převody vlastním rozpočtovým účtům</t>
  </si>
  <si>
    <t>534X</t>
  </si>
  <si>
    <t>Nákup kolků</t>
  </si>
  <si>
    <t>Platby daní a poplatků státnímu rozpočtu</t>
  </si>
  <si>
    <t>536X</t>
  </si>
  <si>
    <t>53XX</t>
  </si>
  <si>
    <t>Náhrady mezd v době nemoci</t>
  </si>
  <si>
    <t>542X</t>
  </si>
  <si>
    <t>Dary obyvatelstvu</t>
  </si>
  <si>
    <t>spotřeba materiálu, chemikálie</t>
  </si>
  <si>
    <t>opravy a údržování - revize</t>
  </si>
  <si>
    <t xml:space="preserve">instalace kabel.televize </t>
  </si>
  <si>
    <t>ostatní výnosy zaokrouhlení</t>
  </si>
  <si>
    <t>Závěrečný účet města Město Albrechtice je zveřejněn na webových stránkách města.</t>
  </si>
  <si>
    <t>Parag.</t>
  </si>
  <si>
    <t>Rozvaha s.r.o.</t>
  </si>
  <si>
    <t>Krátkodobé pohledávky</t>
  </si>
  <si>
    <t>ČSOB a.s.</t>
  </si>
  <si>
    <t>Fond bytové výstavby</t>
  </si>
  <si>
    <t>Účelové fondy celkem</t>
  </si>
  <si>
    <t>cizí prostředky</t>
  </si>
  <si>
    <t>Běžný účet ostatní - hosp.činnost</t>
  </si>
  <si>
    <t>vratka dotací - finanční vypořání</t>
  </si>
  <si>
    <t>ostatní finan. náklady - pojištění</t>
  </si>
  <si>
    <t>opravy a údržování  - revize</t>
  </si>
  <si>
    <t>Sběr a svoz ost.odpadů (jiných než nebez.a komun.)</t>
  </si>
  <si>
    <t>Využívání a zneškodňování ostatních odpadů</t>
  </si>
  <si>
    <t>Nakládání s odpady</t>
  </si>
  <si>
    <t>Péče o vzhled obcí a veřejnou zeleň</t>
  </si>
  <si>
    <t>Ochrana přírody a krajiny</t>
  </si>
  <si>
    <t>Ochrana životního prostředí</t>
  </si>
  <si>
    <t>SLUŽBY PRO OBYVATELSTVO</t>
  </si>
  <si>
    <t>001-ZEMĚDĚLSTVÍ A LESNÍ HOSPODÁŘSTVÍ</t>
  </si>
  <si>
    <t>00101X</t>
  </si>
  <si>
    <t>0010XX</t>
  </si>
  <si>
    <t>001XXX</t>
  </si>
  <si>
    <t>002-PRŮM. A OSTATNÍ ODVĚTVÍ HOSPODÁŘSTVÍ</t>
  </si>
  <si>
    <t>00221X</t>
  </si>
  <si>
    <t>00222X</t>
  </si>
  <si>
    <t>0022XX</t>
  </si>
  <si>
    <t>00231X</t>
  </si>
  <si>
    <t>00232X</t>
  </si>
  <si>
    <t>00234X</t>
  </si>
  <si>
    <t>0023XX</t>
  </si>
  <si>
    <t>002XXX</t>
  </si>
  <si>
    <t>003-SLUŽBY PRO OBYVATELSTVO</t>
  </si>
  <si>
    <t>00311X</t>
  </si>
  <si>
    <t>0031XX</t>
  </si>
  <si>
    <t>00331X</t>
  </si>
  <si>
    <t>00332X</t>
  </si>
  <si>
    <t>00333X</t>
  </si>
  <si>
    <t>00334X</t>
  </si>
  <si>
    <t>00339X</t>
  </si>
  <si>
    <t>0033XX</t>
  </si>
  <si>
    <t>00341X</t>
  </si>
  <si>
    <t>00342X</t>
  </si>
  <si>
    <t>0034XX</t>
  </si>
  <si>
    <t>00352X</t>
  </si>
  <si>
    <t>0035XX</t>
  </si>
  <si>
    <t>00361X</t>
  </si>
  <si>
    <t>00363X</t>
  </si>
  <si>
    <t>0036XX</t>
  </si>
  <si>
    <t>00372X</t>
  </si>
  <si>
    <t>00374X</t>
  </si>
  <si>
    <t>0037XX</t>
  </si>
  <si>
    <t>003XXX</t>
  </si>
  <si>
    <t>004-SOCIÁLNÍ VĚCI A POLITIKA ZAMĚSTNANOSTI</t>
  </si>
  <si>
    <t>00434X</t>
  </si>
  <si>
    <t>00435X</t>
  </si>
  <si>
    <t>00437X</t>
  </si>
  <si>
    <t>0043XX</t>
  </si>
  <si>
    <t>004XXX</t>
  </si>
  <si>
    <t>005-BEZPEČNOST STÁTU A PRÁVNÍ OCHRANA</t>
  </si>
  <si>
    <t>00531X</t>
  </si>
  <si>
    <t>0053XX</t>
  </si>
  <si>
    <t>00551X</t>
  </si>
  <si>
    <t>0055XX</t>
  </si>
  <si>
    <t>005XXX</t>
  </si>
  <si>
    <t>006-VŠEOBECNÁ VEŘEJNÁ SPRÁVA A SLUŽBY</t>
  </si>
  <si>
    <t>00611X</t>
  </si>
  <si>
    <t>00617X</t>
  </si>
  <si>
    <t>0061XX</t>
  </si>
  <si>
    <t>Mezinárodní spolupráce (jinde nezařazená)</t>
  </si>
  <si>
    <t>00622X</t>
  </si>
  <si>
    <t>Zahr. pomoc a mezinárodní spolupráce (jinde nezařazená)</t>
  </si>
  <si>
    <t>0062XX</t>
  </si>
  <si>
    <t>Jiné veř. služby a činnosti</t>
  </si>
  <si>
    <t>00631X</t>
  </si>
  <si>
    <t>00633X</t>
  </si>
  <si>
    <t>00639X</t>
  </si>
  <si>
    <t>0063XX</t>
  </si>
  <si>
    <t>00640X</t>
  </si>
  <si>
    <t>0064XX</t>
  </si>
  <si>
    <t>006XXX</t>
  </si>
  <si>
    <t>ČMZRB a.s.</t>
  </si>
  <si>
    <t>Ost.soc.péče a pomoc ostatním skup.obyvatelstva</t>
  </si>
  <si>
    <t>Ostatní sociální péče a pomoc</t>
  </si>
  <si>
    <t>Osobní asist., peč.služba a podpora samost.bydlení</t>
  </si>
  <si>
    <t>Soc.péče a pomoc a spol.činnosti v soc.zabezp. a pol.zam.</t>
  </si>
  <si>
    <t>SOCIÁLNÍ VĚCI A POLITIKA ZAMĚSTNANOSTI</t>
  </si>
  <si>
    <t>Bezpečnost a veřejný pořádek</t>
  </si>
  <si>
    <t>Požární ochrana - dobrovolná část</t>
  </si>
  <si>
    <t>Požární ochrana</t>
  </si>
  <si>
    <t>Požární ochrana a integrovaný záchranný systém</t>
  </si>
  <si>
    <t>BEZPEČNOST STÁTU A PRÁVNÍ OCHRANA</t>
  </si>
  <si>
    <t>V roce 2011 bylo na dlouhodobé úvěry zaplaceno 2 083 505,10 Kč a na kontokorentní úvěr 14 924 382,37 Kč, který byl použit na</t>
  </si>
  <si>
    <t>bytové hospodářství</t>
  </si>
  <si>
    <t>nebytové prostory</t>
  </si>
  <si>
    <t>hospodaření v lesích</t>
  </si>
  <si>
    <t>kabelová televize</t>
  </si>
  <si>
    <t xml:space="preserve">internet </t>
  </si>
  <si>
    <t>internet v knihovně</t>
  </si>
  <si>
    <t>pronájem parku</t>
  </si>
  <si>
    <t>pronájem společenské místnosti zámek</t>
  </si>
  <si>
    <t>pronájem vodovodů a kanalizací</t>
  </si>
  <si>
    <t>kopírování</t>
  </si>
  <si>
    <t>koupaliště nebytové prostory</t>
  </si>
  <si>
    <t>praní v domě pro důchodce</t>
  </si>
  <si>
    <t>obchodní činnosti - prodej zboží</t>
  </si>
  <si>
    <t>Do hospodářské činnosti spadá :</t>
  </si>
  <si>
    <t>pronájem smuteční síně</t>
  </si>
  <si>
    <t xml:space="preserve">Výsledek hospodaření před zdaněním: </t>
  </si>
  <si>
    <t>Daň z příjmů</t>
  </si>
  <si>
    <t xml:space="preserve">Výsledek hospodaření po zdanění: </t>
  </si>
  <si>
    <t>Hlavní činnost</t>
  </si>
  <si>
    <t>Hospodářská činnost</t>
  </si>
  <si>
    <t>Celkem za Město Město Albrechtice:</t>
  </si>
  <si>
    <t>Výsledek hospodaření je rozdíl mezi náklady a výnosy. Město účtuje jak v hlavní činnosti, tak i</t>
  </si>
  <si>
    <t>v hospodářské činnosti.</t>
  </si>
  <si>
    <t>Zastupitelstva obcí</t>
  </si>
  <si>
    <t>Činnost místní správy</t>
  </si>
  <si>
    <t>Regionální a místní správa</t>
  </si>
  <si>
    <t>St.moc, st.správa, územ. samospr. a pol. strany</t>
  </si>
  <si>
    <t>Obecné příjmy a výdaje z finančních operací</t>
  </si>
  <si>
    <t>Převody vlastním fondům v rozpočtech územní úrovně</t>
  </si>
  <si>
    <t>Ostatní finanční operace</t>
  </si>
  <si>
    <t>Finanční operace</t>
  </si>
  <si>
    <t>Finanční vypořádání minulých let</t>
  </si>
  <si>
    <t>Ostatní činnosti j.n.</t>
  </si>
  <si>
    <t>Golf Club Nové Rudíkovy</t>
  </si>
  <si>
    <t>VŠEOBECNÁ VEŘEJNÁ SPRÁVA A SLUŽBY</t>
  </si>
  <si>
    <t>Zámek Linhartovy</t>
  </si>
  <si>
    <t>příjmy:</t>
  </si>
  <si>
    <t xml:space="preserve">úroky </t>
  </si>
  <si>
    <t>příspěvek na stravné</t>
  </si>
  <si>
    <t>poplatky za vedení účtu</t>
  </si>
  <si>
    <t>Tvorba a čerpání fondu se řídí samostatnou směrnici.</t>
  </si>
  <si>
    <t>Penežní fondy města</t>
  </si>
  <si>
    <t>poplatky bance</t>
  </si>
  <si>
    <t xml:space="preserve">Finanční hospodaření města Krnova  k  31.12.2002   </t>
  </si>
  <si>
    <t xml:space="preserve">                   AKTIVA</t>
  </si>
  <si>
    <t xml:space="preserve">                        PASÍVA</t>
  </si>
  <si>
    <t>Organizace</t>
  </si>
  <si>
    <t>Stálá aktiva</t>
  </si>
  <si>
    <t>Zásoby</t>
  </si>
  <si>
    <t>Pohledávky</t>
  </si>
  <si>
    <t xml:space="preserve">Finanční maj.+ prostř. </t>
  </si>
  <si>
    <t>AKTIVA</t>
  </si>
  <si>
    <t>Vlast.zdroj.krytí</t>
  </si>
  <si>
    <t>HV</t>
  </si>
  <si>
    <t>Cizí zdroje</t>
  </si>
  <si>
    <t>PASÍVA</t>
  </si>
  <si>
    <t>majetek</t>
  </si>
  <si>
    <t>rozpočt. hospodař.</t>
  </si>
  <si>
    <t>CELKEM</t>
  </si>
  <si>
    <t>po zdanění</t>
  </si>
  <si>
    <t>město bez hosp. činnosti</t>
  </si>
  <si>
    <t>hosp. činnost - RK, 36 b.j., zdraví Zdraví</t>
  </si>
  <si>
    <t>město Krnov celkem</t>
  </si>
  <si>
    <t>Zřízení INT rok 2010, 2011</t>
  </si>
  <si>
    <t>VS BH 2010</t>
  </si>
  <si>
    <t>311 0092</t>
  </si>
  <si>
    <t>315 0010</t>
  </si>
  <si>
    <t>Aktiva</t>
  </si>
  <si>
    <t>město -</t>
  </si>
  <si>
    <t>dlouhodobý nehmotný majetek 4.738,45 tis. Kč, dlouhodobý hmotný majetek 1.279.436,48 tis. Kč, dlouhodobý finanční majetek 1.600,00 tis. Kč</t>
  </si>
  <si>
    <t>materiál na skladě - kancelářské potřeby, propagační materiál, PHM /zůstatek v nábrži aut/</t>
  </si>
  <si>
    <t>zálohové faktury/ 5.966,13 tis. Kč/, pohledávky z pronájmů, z prodejů, z místních poplatků, pokut, pohl. za zaměstnanci,</t>
  </si>
  <si>
    <t>pronajatý majetek / MST, KVAK/  407.754,25 tis. Kč, ap.</t>
  </si>
  <si>
    <t>hosp. činnost-</t>
  </si>
  <si>
    <t>nájem a služby byty a služby NP -14.166,86 tis. Kč, teplo  vyúčt. 2002 / 26.234,50 tis. Kč/, pohledávka z RK Apex, / 3.572 tis. Kč/, ost. pohl.</t>
  </si>
  <si>
    <t xml:space="preserve">Fin. majetek a </t>
  </si>
  <si>
    <t>Rozbory hospodaření města Město Albrechtice</t>
  </si>
  <si>
    <t>příjmy :</t>
  </si>
  <si>
    <t>úroky</t>
  </si>
  <si>
    <t>výdaje:</t>
  </si>
  <si>
    <t>Činnost registrovaných církví a nábožen. spol.</t>
  </si>
  <si>
    <t>Činnost registrovaných církví a náboženských společností</t>
  </si>
  <si>
    <t>Rozhlas a televize</t>
  </si>
  <si>
    <t>Ostatní záležitosti sdělovacích prostředků</t>
  </si>
  <si>
    <t>Sdělovací prostředky</t>
  </si>
  <si>
    <t>Ostatní záležitosti kultury,církví a sděl.prostř.</t>
  </si>
  <si>
    <t>Ostatní činnost v zál. kultury, církví a sděl. prostředků</t>
  </si>
  <si>
    <t>Kultura, církve a sdělovací prostředky</t>
  </si>
  <si>
    <t>Ostatní tělovýchovná činnost</t>
  </si>
  <si>
    <t>Ostatní zájmová činnost a rekreace</t>
  </si>
  <si>
    <t>Zájmová činnost a rekreace</t>
  </si>
  <si>
    <t>Tělovýchova a zájmová činnost</t>
  </si>
  <si>
    <t>Ostatní nemocnice</t>
  </si>
  <si>
    <t>Ústavní péče</t>
  </si>
  <si>
    <t>Zdravotnictví</t>
  </si>
  <si>
    <t>Nebytové hospodářství</t>
  </si>
  <si>
    <t>Slezská diakonie Český Těšín</t>
  </si>
  <si>
    <t>Ostatní neinvestiční transfery jiným veřejným rozpočtům</t>
  </si>
  <si>
    <t>Programy rozvoje bydlení a bytové hospodářství</t>
  </si>
  <si>
    <t>Komunální služby a územní rozvoj j.n.</t>
  </si>
  <si>
    <t>315 0019</t>
  </si>
  <si>
    <t>Komunální služby a územní rozvoj</t>
  </si>
  <si>
    <t>Bydlení, komunální služby a územní rozvoj</t>
  </si>
  <si>
    <t>Sběr a svoz komunálních odpadů</t>
  </si>
  <si>
    <t>ostatní náklady z činnosti</t>
  </si>
  <si>
    <t>výnosy z prodeje služeb</t>
  </si>
  <si>
    <t>čerpání fondů</t>
  </si>
  <si>
    <t>zákonné sociální pojištění</t>
  </si>
  <si>
    <t>jiné sociální pojištění</t>
  </si>
  <si>
    <t>zákonné sociální  náklady</t>
  </si>
  <si>
    <t>ostatní výnosy z činností</t>
  </si>
  <si>
    <t xml:space="preserve">  Fond odměn</t>
  </si>
  <si>
    <t xml:space="preserve">  Fond rezervní</t>
  </si>
  <si>
    <t xml:space="preserve">  Celkem</t>
  </si>
  <si>
    <t>poplatky za ČT TV</t>
  </si>
  <si>
    <t>poplatky z prodlení</t>
  </si>
  <si>
    <t>ČN smuteční síň</t>
  </si>
  <si>
    <t xml:space="preserve">V souladu se  zákonem  O obcích č. 128/2000 Sb.,  § 16, odst. 2, písmeno d,  a  zákonem  O rozpočtových </t>
  </si>
  <si>
    <t xml:space="preserve">pravidlech územních rozpočtů č. 250/2000 Sb., §17, odst. 6 mohou občané své připomínky k závěrečnému </t>
  </si>
  <si>
    <t xml:space="preserve">Hospodaření příspěvkových organizací založených městem </t>
  </si>
  <si>
    <t>a obchodních společností se 100% účastí města</t>
  </si>
  <si>
    <t>v tis. Kč</t>
  </si>
  <si>
    <t>celkem</t>
  </si>
  <si>
    <t>náklady z drobného dlouh.majetku</t>
  </si>
  <si>
    <t>výnosy z pronájmu</t>
  </si>
  <si>
    <t>--</t>
  </si>
  <si>
    <t>prodej pozemků</t>
  </si>
  <si>
    <t>Vl. zdroje krytí</t>
  </si>
  <si>
    <t>fondy +  město - zůstatek přijaté návratné výpomoci 68.654,79 tis. Kč / přijaté půjčky ze SR/</t>
  </si>
  <si>
    <t>Cizí zdroje krytí</t>
  </si>
  <si>
    <t>nezapl. faktury 267 tis. Kč, depozitní úšet / 9.953,75 tis. Kč/, zálohy na budoucí prodej bytů Albrech. 39 E,F,G,I / 9.114 tis. Kč/, zůstatek</t>
  </si>
  <si>
    <t>půjčky od Dalkia Morava a.s. 18.500 tis. Kč, ostatní úvěry 23.460,7 tis. Kč z KB, mzdy za XII, aj.</t>
  </si>
  <si>
    <t>nezapl. faktury 3.768,54 tis. Kč, zálohy na služby  37.144,9 tis. Kč, ost. závazky - půjčky povodňové /8.542,18 tis. Kč/- vůči městu, aj.</t>
  </si>
  <si>
    <t>Hospodářský výsledek města</t>
  </si>
  <si>
    <t>účet   217</t>
  </si>
  <si>
    <t>ZBÚ</t>
  </si>
  <si>
    <t>k 1.1.2002</t>
  </si>
  <si>
    <t>účet   218</t>
  </si>
  <si>
    <t>k 31.12.2002</t>
  </si>
  <si>
    <t>Hospodářský výsledek hosp. činnost</t>
  </si>
  <si>
    <t>účet  963</t>
  </si>
  <si>
    <t>měsíční poplatky</t>
  </si>
  <si>
    <t>správa fondu</t>
  </si>
  <si>
    <t>splátky půjček</t>
  </si>
  <si>
    <t>Komentář</t>
  </si>
  <si>
    <t>Kabelová televize</t>
  </si>
  <si>
    <t>ošatné</t>
  </si>
  <si>
    <t>Tělovýchova</t>
  </si>
  <si>
    <t>Využití volného času dětí a mládeže</t>
  </si>
  <si>
    <t>Koupaliště</t>
  </si>
  <si>
    <t>Bytové hospodářství</t>
  </si>
  <si>
    <t>Nebytové prostory</t>
  </si>
  <si>
    <t>Dlouhodobé přijaté zálohy /455/</t>
  </si>
  <si>
    <t>Dlouhodobé přijaté zálohy na transfery /472/</t>
  </si>
  <si>
    <t>Daň z přidané hodnoty  /343/</t>
  </si>
  <si>
    <t>Úřad práce ČR</t>
  </si>
  <si>
    <t>Pohřebnictví</t>
  </si>
  <si>
    <t>Veřejné osvětlení</t>
  </si>
  <si>
    <t>nákup DDHM</t>
  </si>
  <si>
    <t>opravy a údržování</t>
  </si>
  <si>
    <t>Daň z příjmu FO ze ZČ</t>
  </si>
  <si>
    <t>Daň z příjmu FO                   ze SVČ</t>
  </si>
  <si>
    <t>Daň z příjmu FO                 z KV</t>
  </si>
  <si>
    <t>Daň z příjmu     PO</t>
  </si>
  <si>
    <t>DPH</t>
  </si>
  <si>
    <t>Daň z nemovitostí</t>
  </si>
  <si>
    <t>oddíl</t>
  </si>
  <si>
    <t>odvětví</t>
  </si>
  <si>
    <t>Schválený rozpočet v Kč</t>
  </si>
  <si>
    <t>Upravený rozpočet v Kč</t>
  </si>
  <si>
    <t>% plnění k uprav.rozpočtu</t>
  </si>
  <si>
    <t>Zemědělství a lesní hospod.</t>
  </si>
  <si>
    <t>Školství</t>
  </si>
  <si>
    <t>Tělovýchova a zájmová čin.</t>
  </si>
  <si>
    <t>Bydlení, nebytové prostory</t>
  </si>
  <si>
    <t>Komunální služby</t>
  </si>
  <si>
    <t>Sociální věci a politika nezam.</t>
  </si>
  <si>
    <t>Všeobecná veřejná správa</t>
  </si>
  <si>
    <t>Mezinárodní spolupráce</t>
  </si>
  <si>
    <t>Ostaní činnost</t>
  </si>
  <si>
    <t>Raná péče a soc.aktivizační sl.pro rodiny s dětmi</t>
  </si>
  <si>
    <t>příděl do fondu</t>
  </si>
  <si>
    <t>mzdové náklady</t>
  </si>
  <si>
    <t>pronájem VAK a ČOV, kanalizace</t>
  </si>
  <si>
    <t>tržba za prodané zboží</t>
  </si>
  <si>
    <t>tržba z faxování</t>
  </si>
  <si>
    <t>tržba za internet</t>
  </si>
  <si>
    <t>poplatek za užívání pračky</t>
  </si>
  <si>
    <t>ostatní výnosy - zaokrouhlení u fa</t>
  </si>
  <si>
    <t>Hospodářský výsledek:</t>
  </si>
  <si>
    <t>výnosy</t>
  </si>
  <si>
    <t>náklady</t>
  </si>
  <si>
    <t>Celkem :</t>
  </si>
  <si>
    <t>Rekapitulace:</t>
  </si>
  <si>
    <t xml:space="preserve">náklady </t>
  </si>
  <si>
    <t>zisk/ztráta</t>
  </si>
  <si>
    <t>Ostatní - faxování</t>
  </si>
  <si>
    <t>311 - Odběratele</t>
  </si>
  <si>
    <t>314 - Poskytnuté provozní zálohy</t>
  </si>
  <si>
    <t>315 - Pohledávky za rozpočtovými příjmy</t>
  </si>
  <si>
    <t>poskytnuto</t>
  </si>
  <si>
    <t>čerpáno</t>
  </si>
  <si>
    <t>vratka/doplatek</t>
  </si>
  <si>
    <t>Přehled splátek na půjčky a úvěry:</t>
  </si>
  <si>
    <t>k 1.1.2005</t>
  </si>
  <si>
    <t>rok 2005</t>
  </si>
  <si>
    <t>rok 2006</t>
  </si>
  <si>
    <t>rok 2007</t>
  </si>
  <si>
    <t>rok  2008</t>
  </si>
  <si>
    <t>rok 2009</t>
  </si>
  <si>
    <t>rok 2010</t>
  </si>
  <si>
    <t>Půjčka SFŽP -kanalizace a ČOV</t>
  </si>
  <si>
    <t xml:space="preserve">Úvěr na byty pro důchoce </t>
  </si>
  <si>
    <t>Půjčka ze SFŽP - kanalizace KČ</t>
  </si>
  <si>
    <t>Úvěr z KB - velká kanalizace</t>
  </si>
  <si>
    <t>Úvěr z KB - zámek Linhartovy</t>
  </si>
  <si>
    <t>výnosy vybr.míst.vlád.institucí z tran.</t>
  </si>
  <si>
    <t>výsledek hospodaření běžného obd.</t>
  </si>
  <si>
    <t>Půjčka z MMR - povodňové půjčky</t>
  </si>
  <si>
    <t>další roky</t>
  </si>
  <si>
    <t>(krátkodobý úvěr)</t>
  </si>
  <si>
    <t>spotřeba vody</t>
  </si>
  <si>
    <t>spotřeba elektrické energie</t>
  </si>
  <si>
    <t>mzdové výdaje</t>
  </si>
  <si>
    <t>sociální pojištění</t>
  </si>
  <si>
    <t>zdravotní pojištění</t>
  </si>
  <si>
    <t>spotřeba plynu</t>
  </si>
  <si>
    <t>Základní škola</t>
  </si>
  <si>
    <t>cestovné</t>
  </si>
  <si>
    <t>Z důvodu předfinancovávání investičních akcí byla v roce 2009 uzavřena smlouva na poskytnutí krátkodobého kontokorentního úvěru ve výši 10 000 000,- Kč, z kterého</t>
  </si>
  <si>
    <t>Daň z příjmu   /341/</t>
  </si>
  <si>
    <t>Výnosy příštích období /384/</t>
  </si>
  <si>
    <t>Dohadné účty pasivní /389/</t>
  </si>
  <si>
    <t>Úhrn pasiv</t>
  </si>
  <si>
    <t>Soupis pohledávek</t>
  </si>
  <si>
    <t xml:space="preserve">Informace o hospodářské činnosti města </t>
  </si>
  <si>
    <t>peněžní fondy, finanční vypořádání, úvěry a půjčky, rozvaha</t>
  </si>
  <si>
    <t>Kč</t>
  </si>
  <si>
    <t>Běžné výdaje celkem</t>
  </si>
  <si>
    <t>Fondy</t>
  </si>
  <si>
    <t>Kapitálové výdaje celkem</t>
  </si>
  <si>
    <t>Celkem:</t>
  </si>
  <si>
    <t>pořízeno z dotace</t>
  </si>
  <si>
    <t>Ostatní činnosti</t>
  </si>
  <si>
    <t>zaokrouhlení</t>
  </si>
  <si>
    <t xml:space="preserve">spotřeba el.energie, </t>
  </si>
  <si>
    <t xml:space="preserve">                       Informace o hospodařské činnosti města</t>
  </si>
  <si>
    <t>Mateřská škola</t>
  </si>
  <si>
    <t>Mateřská škola Město Albrechtice</t>
  </si>
  <si>
    <t>Městská knihovna Bruntál</t>
  </si>
  <si>
    <t>Ostatní neinvestiční transfery obyvatelstvu</t>
  </si>
  <si>
    <t>549X</t>
  </si>
  <si>
    <t>54XX</t>
  </si>
  <si>
    <t>Nespecifikované rezervy</t>
  </si>
  <si>
    <t>Ostatní neinvestiční výdaje j.n.</t>
  </si>
  <si>
    <t>590X</t>
  </si>
  <si>
    <t>59XX</t>
  </si>
  <si>
    <t>II. Kapitálové výdaje</t>
  </si>
  <si>
    <t>611X</t>
  </si>
  <si>
    <t>Budovy, haly a stavby</t>
  </si>
  <si>
    <t>Stroje, přístroje a zařízení</t>
  </si>
  <si>
    <t>612X</t>
  </si>
  <si>
    <t>613X</t>
  </si>
  <si>
    <t>61XX</t>
  </si>
  <si>
    <t>63XX</t>
  </si>
  <si>
    <t/>
  </si>
  <si>
    <t>OdPa</t>
  </si>
  <si>
    <t>Název OdPa</t>
  </si>
  <si>
    <t>Ozdrav.hosp.zvířat,pol.a spec.plod.a svl.vet.péče</t>
  </si>
  <si>
    <t>Zemědělská a potravinářská činnost a rozvoj</t>
  </si>
  <si>
    <t>Zemědělství a lesní hospodářství</t>
  </si>
  <si>
    <t>ZEMĚDĚLSTVÍ A LESNÍ HOSPODÁŘSTVÍ</t>
  </si>
  <si>
    <t>Silnice</t>
  </si>
  <si>
    <t>Ostatní záležitosti pozemních komunikací</t>
  </si>
  <si>
    <t>Pozemní komunikace</t>
  </si>
  <si>
    <t>Provoz veřejné silniční dopravy</t>
  </si>
  <si>
    <t>Silniční doprava</t>
  </si>
  <si>
    <t>Doprava</t>
  </si>
  <si>
    <t>Pitná voda</t>
  </si>
  <si>
    <t>Odvádění a čištění odpadních vod a nakl.s kaly</t>
  </si>
  <si>
    <t>Odvádění a čištění odpadních vod</t>
  </si>
  <si>
    <t>Vodní díla v zemědělské krajině</t>
  </si>
  <si>
    <t>Voda v zemědělské krajině</t>
  </si>
  <si>
    <t>Vodní hospodářství</t>
  </si>
  <si>
    <t>PRŮM. A OSTATNÍ ODVĚTVÍ HOSPODÁŘSTVÍ</t>
  </si>
  <si>
    <t>Základní školy</t>
  </si>
  <si>
    <t>Zařízení předškolní výchovy a základního vzdělávání</t>
  </si>
  <si>
    <t>Vzdělávání</t>
  </si>
  <si>
    <t>Činnosti knihovnické</t>
  </si>
  <si>
    <t>Ostatní záležitosti kultury</t>
  </si>
  <si>
    <t>Kultura</t>
  </si>
  <si>
    <t>Činnosti památkových ústavů, hradů a zámků</t>
  </si>
  <si>
    <t>Ostatní zál.ochrany památek a péče o kult.dědictví</t>
  </si>
  <si>
    <t>Ochr. památek a péče o kult.dědictví a nár.a hist povědomí</t>
  </si>
  <si>
    <t>Zůstatek půjček</t>
  </si>
  <si>
    <t>nepeněžní dary</t>
  </si>
  <si>
    <t>rekreace</t>
  </si>
  <si>
    <t>vitamíny</t>
  </si>
  <si>
    <t>sport</t>
  </si>
  <si>
    <t>Dlouhodobý úvěr na kanalizaci</t>
  </si>
  <si>
    <t>brutto</t>
  </si>
  <si>
    <t>korekce</t>
  </si>
  <si>
    <t>netto</t>
  </si>
  <si>
    <t>Nájemné BH rok 2012</t>
  </si>
  <si>
    <t>orj. 2012</t>
  </si>
  <si>
    <t>Přepisy smluv TKR rok 2010, 2011, 2012</t>
  </si>
  <si>
    <t>311 0211</t>
  </si>
  <si>
    <t>Dlouhodobé poskytnuté zálohy  /465/</t>
  </si>
  <si>
    <t>Ostatní dlouhodobé pohledávky/469/</t>
  </si>
  <si>
    <t>Pohledávky za státním rozpočtem /346/</t>
  </si>
  <si>
    <t>Pohledávky za rozpočtem ÚSC /348/</t>
  </si>
  <si>
    <t>Poskytnuté  zálohy na dotace /373/</t>
  </si>
  <si>
    <t>Náklady příštích období /381/</t>
  </si>
  <si>
    <t>Příjmy příštích období /385/</t>
  </si>
  <si>
    <t>Dohadné účty aktivní</t>
  </si>
  <si>
    <t>Ostatní krátkodobé pohledávky  /377/</t>
  </si>
  <si>
    <t>Termínovaný vklad krátkodobý /244/</t>
  </si>
  <si>
    <t>377 – Ostatní krátkodobé pohledávky</t>
  </si>
  <si>
    <t>311 0003</t>
  </si>
  <si>
    <t>viz inventurní soupis</t>
  </si>
  <si>
    <t>311 0005</t>
  </si>
  <si>
    <t>orj. 2008</t>
  </si>
  <si>
    <t>orj. 2009</t>
  </si>
  <si>
    <t>Nájemné BH rok 2010</t>
  </si>
  <si>
    <t>orj. 2010</t>
  </si>
  <si>
    <t>311 0037</t>
  </si>
  <si>
    <t>orj. 2</t>
  </si>
  <si>
    <t>Zřízení TKR rok 2009</t>
  </si>
  <si>
    <t>orj. 3</t>
  </si>
  <si>
    <t>Poplatky TKR rok 2009</t>
  </si>
  <si>
    <t>311 0038</t>
  </si>
  <si>
    <t>orj. 1</t>
  </si>
  <si>
    <t>Poplatky INT rok 2009</t>
  </si>
  <si>
    <t>311 0039</t>
  </si>
  <si>
    <t>311 0040</t>
  </si>
  <si>
    <t>Poplatky z prodlení BH</t>
  </si>
  <si>
    <t>311 0061</t>
  </si>
  <si>
    <t>orj. 71, 72</t>
  </si>
  <si>
    <t>Poplatky z prodlení NP</t>
  </si>
  <si>
    <t>311 0062</t>
  </si>
  <si>
    <t>Úklid SP DD – k vyúčtování</t>
  </si>
  <si>
    <t>311 0070</t>
  </si>
  <si>
    <t>orj. 13</t>
  </si>
  <si>
    <t>Servis výtahu DD – k vyúčtování</t>
  </si>
  <si>
    <t>311 0071</t>
  </si>
  <si>
    <t>Vývoz jímek BH – k vyúčtování</t>
  </si>
  <si>
    <t>311 0072</t>
  </si>
  <si>
    <t>orj. 12</t>
  </si>
  <si>
    <t>Vodné, stočné BH – k vyúčtování</t>
  </si>
  <si>
    <t>311 0073</t>
  </si>
  <si>
    <t>Vodné, stočné DD – k vyúčtování</t>
  </si>
  <si>
    <t>311 0074</t>
  </si>
  <si>
    <t>Elektrická energie BH – k vyúčtování</t>
  </si>
  <si>
    <t>311 0075</t>
  </si>
  <si>
    <t>VS BH 2009</t>
  </si>
  <si>
    <t>311 0085</t>
  </si>
  <si>
    <t>311 0210</t>
  </si>
  <si>
    <t>314 0050</t>
  </si>
  <si>
    <t>314 0099</t>
  </si>
  <si>
    <t>Pokuty životní prostředí</t>
  </si>
  <si>
    <t>315 0012</t>
  </si>
  <si>
    <t>315 0013</t>
  </si>
  <si>
    <t>ostatní služby telefonní poplatky</t>
  </si>
  <si>
    <t>ostatní služby připojení poplatky</t>
  </si>
  <si>
    <t>pronájem optického vlákna</t>
  </si>
  <si>
    <t>Navýšení místní poplatky psi rok 2008</t>
  </si>
  <si>
    <t>orj. 8</t>
  </si>
  <si>
    <t>Navýšení místní poplatky psi rok 2009</t>
  </si>
  <si>
    <t>orj. 9</t>
  </si>
  <si>
    <t>orj. 2004</t>
  </si>
  <si>
    <t>Místní poplatky psi rok 2008</t>
  </si>
  <si>
    <t>Místní poplatky psi rok 2009</t>
  </si>
  <si>
    <t>Místní poplatky zábor veřejného prostranství</t>
  </si>
  <si>
    <t>315 0014</t>
  </si>
  <si>
    <t>315 0021</t>
  </si>
  <si>
    <t>Navýšení místní poplatky komunální odpad rok 2004</t>
  </si>
  <si>
    <t>orj. 4</t>
  </si>
  <si>
    <t>Navýšení místní poplatky komunální odpad rok 2008</t>
  </si>
  <si>
    <t>Navýšení místní poplatky komunální odpad rok 2009</t>
  </si>
  <si>
    <t>Místní poplatky komunální odpad rok 2004</t>
  </si>
  <si>
    <t>Místní poplatky komunální odpad rok 2008</t>
  </si>
  <si>
    <t>Místní poplatky komunální odpad rok 2009</t>
  </si>
  <si>
    <t>315 0022</t>
  </si>
  <si>
    <t>315 0030</t>
  </si>
  <si>
    <t>Náklady na pohřby zemřelých</t>
  </si>
  <si>
    <t>377 0103</t>
  </si>
  <si>
    <t>Krátkodobý finanční majetek</t>
  </si>
  <si>
    <t>Základní kapitál</t>
  </si>
  <si>
    <t>Kapitálové fondy</t>
  </si>
  <si>
    <t>Rezervní fondy</t>
  </si>
  <si>
    <t>Výsledek hospodaření minulých let</t>
  </si>
  <si>
    <t>Výsledek hospodaření běžného účetního období</t>
  </si>
  <si>
    <t>Římskokatolická farnost</t>
  </si>
  <si>
    <t>Výkaz zisku a ztrát příspěvkových organizaci</t>
  </si>
  <si>
    <t>odpisy dlouh.majetku</t>
  </si>
  <si>
    <t>náklady celkem</t>
  </si>
  <si>
    <t>Výnosy</t>
  </si>
  <si>
    <t>výnosy celkem</t>
  </si>
  <si>
    <t>výsledek hospodaření před zdan.</t>
  </si>
  <si>
    <t>náklady na reprezentaci</t>
  </si>
  <si>
    <t>hlavní činnost</t>
  </si>
  <si>
    <t>doplňková č.</t>
  </si>
  <si>
    <t>Dlouhodobé závazky</t>
  </si>
  <si>
    <t>Krátkodobé závazky</t>
  </si>
  <si>
    <t>Časové rozlišení</t>
  </si>
  <si>
    <t>Výkaz zisku a ztrát s.r.o.</t>
  </si>
  <si>
    <t>Tržby za prodej zboží</t>
  </si>
  <si>
    <t>Náklady na vynaložené zboží</t>
  </si>
  <si>
    <t>Obchodní marže</t>
  </si>
  <si>
    <t>Výkony</t>
  </si>
  <si>
    <t>Výkonová spotřeba</t>
  </si>
  <si>
    <t>Náklady hlavní činnosti před zdaněním:</t>
  </si>
  <si>
    <t>Výnosy hlavní činnosti před zdaněním:</t>
  </si>
  <si>
    <t>Náklady hospodářská  činnost před zdaněním:</t>
  </si>
  <si>
    <t>Výnosy hospodářská  činnost před zdaněním:</t>
  </si>
  <si>
    <t>rok 2011</t>
  </si>
  <si>
    <t>rok 2012</t>
  </si>
  <si>
    <t>(převod ze Sdružení Praděd)</t>
  </si>
  <si>
    <t>Přidaná hodnota</t>
  </si>
  <si>
    <t>Osobní náklady</t>
  </si>
  <si>
    <t>Daně a poplatky</t>
  </si>
  <si>
    <t>Tržby z dlouhodobého majetku a materiálu</t>
  </si>
  <si>
    <t>Změna stavu rezerv a opr.položek</t>
  </si>
  <si>
    <t>Ostatní provozní výnosy</t>
  </si>
  <si>
    <t>Ostatní provozní náklady</t>
  </si>
  <si>
    <t>Výnosové úroky</t>
  </si>
  <si>
    <t>Ostatní finanční náklady</t>
  </si>
  <si>
    <t>Finanční výsledek hospodaření</t>
  </si>
  <si>
    <t>Výsledek hospodaření za běžnou činnost</t>
  </si>
  <si>
    <t>Mimořadné výnosy</t>
  </si>
  <si>
    <t>Mimořadné náklady</t>
  </si>
  <si>
    <t>Mimořádný výsledek hospodaření</t>
  </si>
  <si>
    <t>Výsledek hospodaření za účetní období</t>
  </si>
  <si>
    <t>Výsledek hospodaření před zdaněním</t>
  </si>
  <si>
    <t>v tis. Kč.</t>
  </si>
  <si>
    <t>Hospodaření založených obchodních společností - Služby obce s.r.o. Město Albrechtice</t>
  </si>
  <si>
    <t>Zpráva o výsledku přezkoumání hospodaření obce Město Albrechtice</t>
  </si>
  <si>
    <t>Podrobný rozpis závěrečného účtu a všechny přílohy jsou založeny na finančním a plánovacím odboru MěÚ Město Albrechtice.</t>
  </si>
  <si>
    <t>Komerční banka a.s.</t>
  </si>
  <si>
    <t>Základní běžný účet</t>
  </si>
  <si>
    <t>Depozitní účet</t>
  </si>
  <si>
    <t>zůstatek ZBÚ k 31.12.</t>
  </si>
  <si>
    <t>Zastupitelské orgány</t>
  </si>
  <si>
    <t>investiční výdaje</t>
  </si>
  <si>
    <t>Analýza příjmů a výdajů po konsolidaci po měsících v Kč</t>
  </si>
  <si>
    <t>Příjmy</t>
  </si>
  <si>
    <t>Výdaje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</si>
  <si>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</si>
  <si>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</si>
  <si>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</si>
  <si>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</si>
  <si>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</si>
  <si>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</si>
  <si>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</si>
  <si>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</si>
  <si>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</si>
  <si>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</si>
  <si>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</si>
  <si>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</si>
  <si>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</si>
  <si>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úroky z půjček</t>
  </si>
  <si>
    <t>pohyb peněžních prostředků</t>
  </si>
  <si>
    <t>ČSOB a.s. - účet bytové hospod.</t>
  </si>
  <si>
    <t>KB a.s. - účet rezerv na les.hosp.</t>
  </si>
  <si>
    <t>Náklady</t>
  </si>
  <si>
    <t>plán</t>
  </si>
  <si>
    <t>skutečnost</t>
  </si>
  <si>
    <t>prodej zboží (mramorové desky)</t>
  </si>
  <si>
    <t>činnost LOH</t>
  </si>
  <si>
    <t>čisté nájemné</t>
  </si>
  <si>
    <t xml:space="preserve">čisté nájemné </t>
  </si>
  <si>
    <t>prodej desek kolumbarium</t>
  </si>
  <si>
    <t>Pokuty přestupková komise</t>
  </si>
  <si>
    <t>Časové rozlišení, dohadné účty</t>
  </si>
  <si>
    <t>peněžní prostředky společný účet Lázeňská 2</t>
  </si>
  <si>
    <t>příspěvek na státní správu</t>
  </si>
  <si>
    <t>Moravskoslezský kraj</t>
  </si>
  <si>
    <t>Ukazatel dluhové služby</t>
  </si>
  <si>
    <t>Daňové příjmy</t>
  </si>
  <si>
    <t>(třída 1)</t>
  </si>
  <si>
    <t>Nedaňové příjmy</t>
  </si>
  <si>
    <t>(třída 2)</t>
  </si>
  <si>
    <t>Příjaté dotace-fin.vztah</t>
  </si>
  <si>
    <t>(4112+4212)</t>
  </si>
  <si>
    <t>Dluhová základna</t>
  </si>
  <si>
    <t>Úroky</t>
  </si>
  <si>
    <t>(5141)</t>
  </si>
  <si>
    <t>Splátky jistina a dluhopisů</t>
  </si>
  <si>
    <t>(8xx2,8xx4)</t>
  </si>
  <si>
    <t>Splátky leasingu</t>
  </si>
  <si>
    <t>(5178)</t>
  </si>
  <si>
    <t>Dluhová služba</t>
  </si>
  <si>
    <t>V roce 2010 bylo na dlouhodobé úvěry zaplaceno 1 988 724,50 Kč a na kontokorentní úvěr 20 369 813,51 Kč, který byl použit na</t>
  </si>
  <si>
    <t xml:space="preserve">překlenovací období, kdy vnikly výdaje na investiční akce pořizovaných z dotací a následně po vyúčtování nám byly peněžní </t>
  </si>
  <si>
    <t>prostředky z dotací zaslány.</t>
  </si>
  <si>
    <t>neinvestiční dotace na zabezpečení akceschopnosti jednotky SDH</t>
  </si>
  <si>
    <t>ostatní náklady - zaokrouhlení</t>
  </si>
  <si>
    <t>Nebytový prostor</t>
  </si>
  <si>
    <t>Lázeňská 2</t>
  </si>
  <si>
    <t xml:space="preserve">tržby z čistého  nájemného </t>
  </si>
  <si>
    <t>tržby ze služeb - paušály</t>
  </si>
  <si>
    <t>penále za pozdní úhrady</t>
  </si>
  <si>
    <t>tržby za provozní poplatky</t>
  </si>
  <si>
    <t>reklamy</t>
  </si>
  <si>
    <t>Help-in Bruntál</t>
  </si>
  <si>
    <t>Svaz obcí a měst ČR</t>
  </si>
  <si>
    <t>Celkem pol. 5222:</t>
  </si>
  <si>
    <t>Nájemné BH rok 2013</t>
  </si>
  <si>
    <t>orj. 2013</t>
  </si>
  <si>
    <t>Exekuční náklady BH</t>
  </si>
  <si>
    <t>311 0008</t>
  </si>
  <si>
    <t>Plyn Osoblažská 1 - k vyúčtování</t>
  </si>
  <si>
    <t>311 0088</t>
  </si>
  <si>
    <t>Plyn Hynčice 27 - k vyúčtování</t>
  </si>
  <si>
    <t>311 0089</t>
  </si>
  <si>
    <t xml:space="preserve">Nedoplatek VS BH 2012 </t>
  </si>
  <si>
    <t>311 0098</t>
  </si>
  <si>
    <t>orj. 9456</t>
  </si>
  <si>
    <t xml:space="preserve">314 0051 </t>
  </si>
  <si>
    <t>315 0053</t>
  </si>
  <si>
    <t>315 0075</t>
  </si>
  <si>
    <t xml:space="preserve">ostatní služby </t>
  </si>
  <si>
    <t>Vlastní kapitál</t>
  </si>
  <si>
    <t>pronájem koupaliště</t>
  </si>
  <si>
    <t>zůstatky na účtech - ZBÚ, fondy, depozitní účet, ceniny, půjčky do FRB /39.573 tis. Kč/ půjčky z FRB org. /9.397,20 tis. Kč/</t>
  </si>
  <si>
    <t>pr. rozp. hosp.</t>
  </si>
  <si>
    <t>poskyt. půjčky fyzickým osobám / 21.131,93 tis. Kč</t>
  </si>
  <si>
    <t>hosp. činnost -</t>
  </si>
  <si>
    <t>zůstatek na účtech - 11.992,11 tis. Kč</t>
  </si>
  <si>
    <t>Pasiva</t>
  </si>
  <si>
    <t>mzdové náklady - odměna správce</t>
  </si>
  <si>
    <t>Celkem byty Nemoc. 6</t>
  </si>
  <si>
    <t>Kopírka</t>
  </si>
  <si>
    <t>Lesní hospodářství</t>
  </si>
  <si>
    <t>ostatní náklady - přísp. SVOL</t>
  </si>
  <si>
    <t>tvorba zákonných rezerv</t>
  </si>
  <si>
    <t>manipulační popl. stravenky</t>
  </si>
  <si>
    <t>HB a.s.</t>
  </si>
  <si>
    <t>peněžní prostředky klientů, kde je město zvláštním příjemcem</t>
  </si>
  <si>
    <t>výhled</t>
  </si>
  <si>
    <t>ostatní služby</t>
  </si>
  <si>
    <t>Pozemky</t>
  </si>
  <si>
    <t>spotřeba el.energie</t>
  </si>
  <si>
    <t>Pronájem vodárny</t>
  </si>
  <si>
    <t>Pronájem parku</t>
  </si>
  <si>
    <t>Ostatní</t>
  </si>
  <si>
    <t>faxování</t>
  </si>
  <si>
    <t>internet</t>
  </si>
  <si>
    <t>poplatek za pračku</t>
  </si>
  <si>
    <t>Režie</t>
  </si>
  <si>
    <t>daň z příjmu</t>
  </si>
  <si>
    <t>Prodeje</t>
  </si>
  <si>
    <t>nákupy zboží k prodeji</t>
  </si>
  <si>
    <t>tržby za kopírování</t>
  </si>
  <si>
    <t>tržba z prodeje dřeva</t>
  </si>
  <si>
    <t xml:space="preserve">                                  </t>
  </si>
  <si>
    <t>spotřeba energie</t>
  </si>
  <si>
    <t xml:space="preserve"> </t>
  </si>
  <si>
    <t xml:space="preserve">Hospodaření příspěvkových organizací založených městem  </t>
  </si>
  <si>
    <t>(Výpis z výkazu Rozvaha)</t>
  </si>
  <si>
    <t>Finanční maj.</t>
  </si>
  <si>
    <t>Přech.účty akt.</t>
  </si>
  <si>
    <t>z toho HV</t>
  </si>
  <si>
    <t>maj.vč.oprávek</t>
  </si>
  <si>
    <t>+přech. účty pas.</t>
  </si>
  <si>
    <t>§ 30, §31, §32 odsouhlasit a potvrdit přerozdělení výsledků hospodařní do fondů</t>
  </si>
  <si>
    <t>jednotlivých</t>
  </si>
  <si>
    <t>Potraviny</t>
  </si>
  <si>
    <t>Odvody za neplnění povinn. zaměst. zdrav. postiž.</t>
  </si>
  <si>
    <t>Převody vlast. fondům hospodářské(podnikat.)činnos</t>
  </si>
  <si>
    <t>Nízkoprahová zařízení pro děti a mládež</t>
  </si>
  <si>
    <t>ČNB a.s.</t>
  </si>
  <si>
    <t>ČSOB a.s. - účet města HČ</t>
  </si>
  <si>
    <t>rok 2013</t>
  </si>
  <si>
    <t>Opravy minulých období /408/</t>
  </si>
  <si>
    <t>ch  organizací.</t>
  </si>
  <si>
    <t>ostatní služby - telefonní hovory</t>
  </si>
  <si>
    <t>ostatní náklady zaokrouhlení</t>
  </si>
  <si>
    <t>ostatní služby - poštovné</t>
  </si>
  <si>
    <t>pronájem pozemků</t>
  </si>
  <si>
    <t>Pronájem hrobových míst</t>
  </si>
  <si>
    <t>Poskytovatel</t>
  </si>
  <si>
    <t>Název akce</t>
  </si>
  <si>
    <t>Položka zaúčtování</t>
  </si>
  <si>
    <t>UZ</t>
  </si>
  <si>
    <t>Krajský úřad Ostrava</t>
  </si>
  <si>
    <t xml:space="preserve">Rozpis položky </t>
  </si>
  <si>
    <t>paragraf</t>
  </si>
  <si>
    <t>Klub důchodců Město Albrechtice</t>
  </si>
  <si>
    <t>Ostatní příspěvky</t>
  </si>
  <si>
    <t>v tis Kč</t>
  </si>
  <si>
    <t>Bankovní úvěry a výpomoci</t>
  </si>
  <si>
    <t>Odpisy dlouhodobého hmotného a nehmot.majet</t>
  </si>
  <si>
    <t>Nákladové úroky</t>
  </si>
  <si>
    <t>Daň z příjmu za běžnou činnost</t>
  </si>
  <si>
    <t>Název účtu</t>
  </si>
  <si>
    <t>Číslo účtu</t>
  </si>
  <si>
    <t>Celkem Kč</t>
  </si>
  <si>
    <t>Poznámky</t>
  </si>
  <si>
    <t>rok 2008</t>
  </si>
  <si>
    <t>Zůstatková cena prodaného dlouh.majetku</t>
  </si>
  <si>
    <t xml:space="preserve">Výnosy </t>
  </si>
  <si>
    <t>Celkem bytové:</t>
  </si>
  <si>
    <t>Byty pro důchodce</t>
  </si>
  <si>
    <t>spotřeba materiálu</t>
  </si>
  <si>
    <t>Fond na opravy a obnovu vodovodů a kanalizací</t>
  </si>
  <si>
    <t>převod z rozpočtu města</t>
  </si>
  <si>
    <t>Fond na obnovu vodovodů a kan.</t>
  </si>
  <si>
    <t>Krátkodobý kontokorentní úvěr</t>
  </si>
  <si>
    <t>Na investiční akci "Dostavba kanalizačního systému Města Albrechtic" byla uzavřena smlouva na poskytnutí dlouhodobého úvěru ve výši do 15 000 000,- Kč.</t>
  </si>
  <si>
    <t>Dlouhodobý nehmotný majetek</t>
  </si>
  <si>
    <t>Dlouhodobý hmotný majetek</t>
  </si>
  <si>
    <t xml:space="preserve">  z toho : pozemky  / 031/</t>
  </si>
  <si>
    <t xml:space="preserve">              umělecká dílá a předměty /032/</t>
  </si>
  <si>
    <t xml:space="preserve">              stavby /021/</t>
  </si>
  <si>
    <t xml:space="preserve">              samostatné movité věci /022/</t>
  </si>
  <si>
    <t xml:space="preserve">              drobný dlouhodobý hmotný majetek /028/</t>
  </si>
  <si>
    <t xml:space="preserve">              pořízení dlouhodobého HM /042/</t>
  </si>
  <si>
    <t>Dlouhodobý finanční majetek /061,069/</t>
  </si>
  <si>
    <t>Materiál na skladě /112/</t>
  </si>
  <si>
    <t>Zboží na skladě /132/</t>
  </si>
  <si>
    <t>Odběratelé  /311/</t>
  </si>
  <si>
    <t>Poskytnuté provozní zálohy /314/</t>
  </si>
  <si>
    <t>Pohledávky za rozpočtovými příjmy /315/</t>
  </si>
  <si>
    <t>Pohledávky za zaměstnanci /335/</t>
  </si>
  <si>
    <t>Běžný účet HČ /241/</t>
  </si>
  <si>
    <t>Ostatní běžný účet /245/</t>
  </si>
  <si>
    <t>Základní běžný účet /231/</t>
  </si>
  <si>
    <t>Běžné účty peněžních fondů /236/</t>
  </si>
  <si>
    <t>Úhrn aktiv</t>
  </si>
  <si>
    <t>PASIVA</t>
  </si>
  <si>
    <t>Dodavatelé  /321/</t>
  </si>
  <si>
    <t>Zaměstnanci  /331/</t>
  </si>
  <si>
    <t>Jmění účetní jednotky /401/</t>
  </si>
  <si>
    <t>Dotace na pořízení dlouhodobého majetku /403/</t>
  </si>
  <si>
    <t>Oceňovací rozdíly při změně metody /406/</t>
  </si>
  <si>
    <t>Jiné oceňovací rozdíly /407/</t>
  </si>
  <si>
    <t>Ostatní fondy /419/</t>
  </si>
  <si>
    <t>Výsledek hospodaření běžného účetního období /493/</t>
  </si>
  <si>
    <t>Nerozdělený zisk, neuhrazená ztráta minulých let/432/</t>
  </si>
  <si>
    <t>Rezervy  /441/</t>
  </si>
  <si>
    <t>Dlouhodobé  úvěry  /451/</t>
  </si>
  <si>
    <t>Ostatní dlouhodobé závazky /459/</t>
  </si>
  <si>
    <t>Krátkodobé přijaté zálohy  /324/</t>
  </si>
  <si>
    <t>Jiné přímé daně  /342/</t>
  </si>
  <si>
    <t>Závazky ke státnímu rozpočtu /347/</t>
  </si>
  <si>
    <t>Odpa</t>
  </si>
  <si>
    <t>ORJ</t>
  </si>
  <si>
    <t>Název</t>
  </si>
  <si>
    <t>rozpočet schválený</t>
  </si>
  <si>
    <t>rozpočet upravený</t>
  </si>
  <si>
    <t>Komunikace - zimní údržba</t>
  </si>
  <si>
    <t>0000</t>
  </si>
  <si>
    <t>Příjmy bez odpa</t>
  </si>
  <si>
    <t>Ostatní služby</t>
  </si>
  <si>
    <t>Park zámek Linhartovy</t>
  </si>
  <si>
    <t>Zpravodaj</t>
  </si>
  <si>
    <t>Správa majetku</t>
  </si>
  <si>
    <t>Péče o vzhled obcí a veř.zeleň</t>
  </si>
  <si>
    <t>Obecné příjmy a výdaje z fin.operací</t>
  </si>
  <si>
    <t>Kulturní činnost - vánoční jarmark</t>
  </si>
  <si>
    <t>Kulturní činnost - dětský den</t>
  </si>
  <si>
    <t>Kulturní činnost - koncerty</t>
  </si>
  <si>
    <t>Kulturní činnost - zámek Linhartovy</t>
  </si>
  <si>
    <t>Správa majetku  - pozemky</t>
  </si>
  <si>
    <t>Komunikace</t>
  </si>
  <si>
    <t>Chodníky</t>
  </si>
  <si>
    <t>Kanalizace</t>
  </si>
  <si>
    <t>Vodní díla v přírodě - rybník</t>
  </si>
  <si>
    <t>Ostatní památky</t>
  </si>
  <si>
    <t>Činnost registrovaných církví</t>
  </si>
  <si>
    <t>SPOZ</t>
  </si>
  <si>
    <t>Kompostárna</t>
  </si>
  <si>
    <t>Komunitní plánování</t>
  </si>
  <si>
    <t>Pečovatelská služba /Help-in/</t>
  </si>
  <si>
    <t>Raná péče pro rodiny s dětmi</t>
  </si>
  <si>
    <t>Požární ochrana - mladí hasiči</t>
  </si>
  <si>
    <t>Vánoční výzdoba</t>
  </si>
  <si>
    <t>Veřejná zeleň - park BS</t>
  </si>
  <si>
    <t>Komunální odpad</t>
  </si>
  <si>
    <t>Sběr a vývoz skla</t>
  </si>
  <si>
    <t>Kulturní činnost - kladení věnců</t>
  </si>
  <si>
    <t>Likvidace černých skládek</t>
  </si>
  <si>
    <t>Úklid autobusových zastávek</t>
  </si>
  <si>
    <t>Úklid veřejných prostranství</t>
  </si>
  <si>
    <t>Český svaz zahradkářů</t>
  </si>
  <si>
    <t>Kultuřní činnost - dary na plesy</t>
  </si>
  <si>
    <t>Český kynologický svaz</t>
  </si>
  <si>
    <t>Kulturní činnost - kronika města</t>
  </si>
  <si>
    <t>Odměny neuvolnění zastupitelé</t>
  </si>
  <si>
    <t>Rada města odměny</t>
  </si>
  <si>
    <t>Výbory zastupitelstva odměny</t>
  </si>
  <si>
    <t>Golfový klub Město Albrechtice</t>
  </si>
  <si>
    <t>Společný dům Lázeňská 2</t>
  </si>
  <si>
    <t>Kontrolní řádek</t>
  </si>
  <si>
    <t xml:space="preserve">účet </t>
  </si>
  <si>
    <t>021</t>
  </si>
  <si>
    <t>stavby</t>
  </si>
  <si>
    <t>počáteční stav</t>
  </si>
  <si>
    <t>konečný stav</t>
  </si>
  <si>
    <t>022</t>
  </si>
  <si>
    <t>účet</t>
  </si>
  <si>
    <t>028</t>
  </si>
  <si>
    <t>drobný dl.hmotný majetek</t>
  </si>
  <si>
    <t>samostatné movité věci</t>
  </si>
  <si>
    <t>031</t>
  </si>
  <si>
    <t>pozemky</t>
  </si>
  <si>
    <t>032</t>
  </si>
  <si>
    <t>umělecká díla a předměty</t>
  </si>
  <si>
    <t>061</t>
  </si>
  <si>
    <t>dlouhodobý finanční majetek</t>
  </si>
  <si>
    <t>/Služby obce s.r.o./</t>
  </si>
  <si>
    <t>Zámek Linhartovy - budova</t>
  </si>
  <si>
    <t>Předškolní zařízení - Mateřská škola</t>
  </si>
  <si>
    <t>Kulturní činnosti ostatní</t>
  </si>
  <si>
    <t>Převody vlastním fondům, účtům</t>
  </si>
  <si>
    <t>Odměny za užití duševního vlastnictví</t>
  </si>
  <si>
    <t>504X</t>
  </si>
  <si>
    <t>Poštovní služby</t>
  </si>
  <si>
    <t>Zpracování dat a služby souv. s inf. a kom.technol</t>
  </si>
  <si>
    <t>Neinvestiční transfery spolkům</t>
  </si>
  <si>
    <t>Domovy pro osoby se zdr. post. a domovy se zvl.rež</t>
  </si>
  <si>
    <t>rok 2014</t>
  </si>
  <si>
    <t>prodej budov</t>
  </si>
  <si>
    <t>Kultura, zámek, park</t>
  </si>
  <si>
    <t>Zůstatek peněžních prostředků - bude postupně zapojován do schváleného rozpočtu a pak  v rozpočtových opatřeních ve financování.</t>
  </si>
  <si>
    <t xml:space="preserve">              poskytnuté zálohy na DHM /052/</t>
  </si>
  <si>
    <t xml:space="preserve">              DHM určený k prodeji /036/</t>
  </si>
  <si>
    <t>Zúčtování s institucemi SZ a ZP  /336+337/</t>
  </si>
  <si>
    <t>převedení pozemků určených k prodeji na jiný účet - 036</t>
  </si>
  <si>
    <t>036</t>
  </si>
  <si>
    <t>majetek určený k prodeji</t>
  </si>
  <si>
    <t>převod z pozemků oceněných reálnou hodnotou určených k prodeji</t>
  </si>
  <si>
    <t>Charita Krnov</t>
  </si>
  <si>
    <t>Ostatní neinvestiční transfery veřejným rozpočtům územní úrovně</t>
  </si>
  <si>
    <t>Mikroregion Krnovsko</t>
  </si>
  <si>
    <t>Mikroregion - Sdružení obcí Osoblažska</t>
  </si>
  <si>
    <t>Neinvestiční transfery mezinárodních organizacím</t>
  </si>
  <si>
    <t>Euroregion Praděd</t>
  </si>
  <si>
    <t>Nájemné BH rok 2014</t>
  </si>
  <si>
    <t>orj. 2014</t>
  </si>
  <si>
    <t>Nedoplatek VS BH 2013</t>
  </si>
  <si>
    <t>311 0103</t>
  </si>
  <si>
    <t>orj. 9445</t>
  </si>
  <si>
    <t>náklady na nákup DDHM</t>
  </si>
  <si>
    <t>ostatní služby - paušál úklid VS</t>
  </si>
  <si>
    <t>ostatní  náklady - pojištění</t>
  </si>
  <si>
    <t>silniční daň</t>
  </si>
  <si>
    <t>opravné položky k pohledávkám</t>
  </si>
  <si>
    <t>ostatní pronájmy ( jarmarky)</t>
  </si>
  <si>
    <t>pronájem zámku na svatby, další</t>
  </si>
  <si>
    <t>Ochrana obyvatelstva</t>
  </si>
  <si>
    <t>Pojištění funkčně nespecifikováno</t>
  </si>
  <si>
    <t>Kulturní činnosti - Město běží na věže</t>
  </si>
  <si>
    <t>Cyklostezka M.Al-ce - Rudíkovy</t>
  </si>
  <si>
    <t>0000ALV01O3U</t>
  </si>
  <si>
    <t>Poskytnuté náhrady</t>
  </si>
  <si>
    <t>Neinvestiční transfery krajům</t>
  </si>
  <si>
    <t>Dopravní prostředky</t>
  </si>
  <si>
    <t>637X</t>
  </si>
  <si>
    <t>0000ALV032Y3</t>
  </si>
  <si>
    <t>001014</t>
  </si>
  <si>
    <t>002212</t>
  </si>
  <si>
    <t>002219</t>
  </si>
  <si>
    <t>002221</t>
  </si>
  <si>
    <t>002310</t>
  </si>
  <si>
    <t>002321</t>
  </si>
  <si>
    <t>002341</t>
  </si>
  <si>
    <t>003111</t>
  </si>
  <si>
    <t>Mateřské školy</t>
  </si>
  <si>
    <t>003113</t>
  </si>
  <si>
    <t>003314</t>
  </si>
  <si>
    <t>003319</t>
  </si>
  <si>
    <t>003321</t>
  </si>
  <si>
    <t>003329</t>
  </si>
  <si>
    <t>003330</t>
  </si>
  <si>
    <t>003341</t>
  </si>
  <si>
    <t>003349</t>
  </si>
  <si>
    <t>003399</t>
  </si>
  <si>
    <t>003419</t>
  </si>
  <si>
    <t>003421</t>
  </si>
  <si>
    <t>003429</t>
  </si>
  <si>
    <t>003522</t>
  </si>
  <si>
    <t>003612</t>
  </si>
  <si>
    <t>003613</t>
  </si>
  <si>
    <t>003631</t>
  </si>
  <si>
    <t>003632</t>
  </si>
  <si>
    <t>003639</t>
  </si>
  <si>
    <t>003722</t>
  </si>
  <si>
    <t>003723</t>
  </si>
  <si>
    <t>003726</t>
  </si>
  <si>
    <t>003745</t>
  </si>
  <si>
    <t>004349</t>
  </si>
  <si>
    <t>004351</t>
  </si>
  <si>
    <t>004357</t>
  </si>
  <si>
    <t>004371</t>
  </si>
  <si>
    <t>004375</t>
  </si>
  <si>
    <t>005212</t>
  </si>
  <si>
    <t>00521X</t>
  </si>
  <si>
    <t>0052XX</t>
  </si>
  <si>
    <t>Civilní připravenost na krizové stavy</t>
  </si>
  <si>
    <t>005311</t>
  </si>
  <si>
    <t>005512</t>
  </si>
  <si>
    <t>006112</t>
  </si>
  <si>
    <t>006171</t>
  </si>
  <si>
    <t>006223</t>
  </si>
  <si>
    <t>006310</t>
  </si>
  <si>
    <t>006320</t>
  </si>
  <si>
    <t>Pojištění funkčně nespecifikované</t>
  </si>
  <si>
    <t>00632X</t>
  </si>
  <si>
    <t>006330</t>
  </si>
  <si>
    <t>006399</t>
  </si>
  <si>
    <t>006402</t>
  </si>
  <si>
    <t>006409</t>
  </si>
  <si>
    <t>rok 2015</t>
  </si>
  <si>
    <t>Požární ochrana - dobrov.část</t>
  </si>
  <si>
    <t>Fond zaměstnanců</t>
  </si>
  <si>
    <t>masáže</t>
  </si>
  <si>
    <t>ve schvalovacím řízení  na účet 432 - Výsledek hospodaření  předcházejících  účetních období</t>
  </si>
  <si>
    <t>rovněž  v roce 2015 nebylo čerpáno. Z důvodu nečerpání tohoto úvěru od roku 2012 a snížení bankovních poplatků byla smlouva na úvěr ukončena k 30.9.2015.</t>
  </si>
  <si>
    <t>Příspěvek na výkon sociální práce</t>
  </si>
  <si>
    <t>Výrobky / 123/</t>
  </si>
  <si>
    <t>Nájemné BH rok 2015</t>
  </si>
  <si>
    <t>orj. 2015</t>
  </si>
  <si>
    <t>VS BH 2014</t>
  </si>
  <si>
    <t>311 0105</t>
  </si>
  <si>
    <t>orj. 9462</t>
  </si>
  <si>
    <t>Ing. Gajdoš František, Krnov / plyn DD/</t>
  </si>
  <si>
    <t>Místní poplatky z ubytovacní kapacity</t>
  </si>
  <si>
    <t>315 0016</t>
  </si>
  <si>
    <t>Moravskoslezský kraj Ostava</t>
  </si>
  <si>
    <t>Celkem poskytnuto :</t>
  </si>
  <si>
    <t>nákup pozemků</t>
  </si>
  <si>
    <t>přecenění pozemků na reálnou hodnotu</t>
  </si>
  <si>
    <t>celkem za položku 6121 - stavby</t>
  </si>
  <si>
    <t>celkem za položku 6122 - hmotný majetek</t>
  </si>
  <si>
    <t>celkem za položku 6123 - dopravní prostředky</t>
  </si>
  <si>
    <t>1019 3639</t>
  </si>
  <si>
    <t>dotace z MPSV na sociální práci</t>
  </si>
  <si>
    <t>ostatní služby - z vyúčtování bytů</t>
  </si>
  <si>
    <t>spotřeba energii z vyúčtování služeb</t>
  </si>
  <si>
    <t>ostatní náklady - členský přísp, APKT</t>
  </si>
  <si>
    <t>ostatní náklady - popl. z převzat.vysílání</t>
  </si>
  <si>
    <t>ostatní služby monitoring provozu</t>
  </si>
  <si>
    <t>náklady na nákup DDHM + DDNM</t>
  </si>
  <si>
    <t>změna stavu zásob vlastní výroby/sklad/</t>
  </si>
  <si>
    <t>ostatní služby těžba dřeva na skládku</t>
  </si>
  <si>
    <t>ostatní služby - projekt k zalesnění</t>
  </si>
  <si>
    <t>ostatní služby  -úklid skládek</t>
  </si>
  <si>
    <t>přefakturace nákladů za monitoring</t>
  </si>
  <si>
    <t>Po ukončení hospodářského roku je zřizovatel povinen dle zákona  č. 250/2000 Sb.</t>
  </si>
  <si>
    <t>o rozpočtových pravidlech územních rozpočtů</t>
  </si>
  <si>
    <t xml:space="preserve">  Fond reprodukce, investiční</t>
  </si>
  <si>
    <t>Ostatní činnosti k ochraně ovzduší</t>
  </si>
  <si>
    <t>Sběr a vývoz papíru</t>
  </si>
  <si>
    <t>Cestovní ruch</t>
  </si>
  <si>
    <t>Sportovní zařízení</t>
  </si>
  <si>
    <t>Český svaz ochránců přírody</t>
  </si>
  <si>
    <t>Ostatní sociální péče a pomoc mládeži</t>
  </si>
  <si>
    <t>Sociálně terapeutické dílny</t>
  </si>
  <si>
    <t>Záchyt pro psy</t>
  </si>
  <si>
    <t>Kanalizace - nová  - vilová čtvrť</t>
  </si>
  <si>
    <t>FK Město Albrechtice z.s.</t>
  </si>
  <si>
    <t xml:space="preserve">TJ Tatran Město Albrechtice </t>
  </si>
  <si>
    <t>KTS Město Albrechtice z.s.</t>
  </si>
  <si>
    <t>Ostatní nemocnice - SZZ Krnov</t>
  </si>
  <si>
    <t>Sběr, vývoz a prodej plastů</t>
  </si>
  <si>
    <t>Využívání a zneš.komunálního odpadu</t>
  </si>
  <si>
    <t>Domovy pro osoby ze zdrav.postižením</t>
  </si>
  <si>
    <t>Zastupitelstvo města</t>
  </si>
  <si>
    <t>Činnost místní správy  dotace soc.práce</t>
  </si>
  <si>
    <t>Úroky z úvěru byty pro důchodce</t>
  </si>
  <si>
    <t>Ostatní činnosti jinak nespecifikované</t>
  </si>
  <si>
    <t>Dům s byty pro důchodce</t>
  </si>
  <si>
    <t>Úklid odpadů - vývoz kontejnerů</t>
  </si>
  <si>
    <t>Sportovní činnosti - Štít Albrechtic</t>
  </si>
  <si>
    <t>GINIS Ultimate - UCR</t>
  </si>
  <si>
    <t>(me M)</t>
  </si>
  <si>
    <t>004329</t>
  </si>
  <si>
    <t>Ostatní sociální péče a pomoc dětem a mládeži</t>
  </si>
  <si>
    <t>00432X</t>
  </si>
  <si>
    <t>Sociální péče a pomoc dětem a mládeži</t>
  </si>
  <si>
    <t>004377</t>
  </si>
  <si>
    <t>Platy zaměst. v pr.poměru vyjma zaměst. na služ.m.</t>
  </si>
  <si>
    <t>Platby daní a poplatků krajům, obcím a st.fondům</t>
  </si>
  <si>
    <t>Účelové invest. transfery nepodnikajícím fyz. osob</t>
  </si>
  <si>
    <t>rok 2016</t>
  </si>
  <si>
    <t>převod ze stočného</t>
  </si>
  <si>
    <t>Neinvestiční transfery -  požární ochrana (JSDH)</t>
  </si>
  <si>
    <t>3723</t>
  </si>
  <si>
    <t>6171</t>
  </si>
  <si>
    <t>221 3419</t>
  </si>
  <si>
    <t>79 3429</t>
  </si>
  <si>
    <t>87 3429</t>
  </si>
  <si>
    <t>86 3429</t>
  </si>
  <si>
    <t>12 3419</t>
  </si>
  <si>
    <t>11 3419</t>
  </si>
  <si>
    <t>71 3429</t>
  </si>
  <si>
    <t>228 3419</t>
  </si>
  <si>
    <t>FK   Město Albrechtice z.s.</t>
  </si>
  <si>
    <t>TJ Tatran Město Albrechtice z.s.</t>
  </si>
  <si>
    <t>Zahradkáři Město Albrechtice z.s.</t>
  </si>
  <si>
    <t>EUROTOPIA Opava o.p.s. Opava</t>
  </si>
  <si>
    <t>Ostatní nákupy jinde nezařazené</t>
  </si>
  <si>
    <t>Harmonie Krnov</t>
  </si>
  <si>
    <t>346 - Pohledávky za vybranými ústředními vládními institucemi</t>
  </si>
  <si>
    <t>348 - Pohledávky za vybranými místními vládními institucemi</t>
  </si>
  <si>
    <t>373 - Krátkodobé poskytnuté zálohy na transfery</t>
  </si>
  <si>
    <t>Nájemné BH rok 2016</t>
  </si>
  <si>
    <t>orj. 2016</t>
  </si>
  <si>
    <t>311 0076</t>
  </si>
  <si>
    <t>Elektrická energie DD -  k vyúčtování</t>
  </si>
  <si>
    <t>VS BH 2015</t>
  </si>
  <si>
    <t>311 0107</t>
  </si>
  <si>
    <t>Vystavené faktury - dobropisy /ROZ/</t>
  </si>
  <si>
    <t>Vystavené faktury - dobropisy /HČ/</t>
  </si>
  <si>
    <t>Přefakturace nákladů z hlavní činnosti</t>
  </si>
  <si>
    <t>311 0303</t>
  </si>
  <si>
    <t>311 0230</t>
  </si>
  <si>
    <t>311 0231</t>
  </si>
  <si>
    <t>335 0002</t>
  </si>
  <si>
    <t>Úhrady od obcí z veřejnoprávních smluv- přestupková komise</t>
  </si>
  <si>
    <t>348 0100</t>
  </si>
  <si>
    <t>348 0122</t>
  </si>
  <si>
    <t xml:space="preserve">Od roku 2012 jsou spláceny jen dlouhodobé úvěry, kontokorentní úvěr již nebyl čerpán a byl zrušen, z důvodu úspory bankovních </t>
  </si>
  <si>
    <t>poplatků.</t>
  </si>
  <si>
    <t>studená voda NP z vyúčtování služeb</t>
  </si>
  <si>
    <t>Internet kabel.televize</t>
  </si>
  <si>
    <t>Bytové hospodářství DD</t>
  </si>
  <si>
    <t>Kopírování</t>
  </si>
  <si>
    <t>Nájemné z pozemků</t>
  </si>
  <si>
    <t>Pohřebnictví-smuteční síň</t>
  </si>
  <si>
    <t xml:space="preserve">           - pračka v DD</t>
  </si>
  <si>
    <t xml:space="preserve">           - internet v knihov.</t>
  </si>
  <si>
    <t>ČOV a vodárna</t>
  </si>
  <si>
    <t>Pronájmy na zámku</t>
  </si>
  <si>
    <t>Park BS pronájmy</t>
  </si>
  <si>
    <t>Internet v kabelové televizi</t>
  </si>
  <si>
    <t>Prodeje zboží</t>
  </si>
  <si>
    <t>v Kč</t>
  </si>
  <si>
    <t>stav po přerozdělení</t>
  </si>
  <si>
    <t>výsledek hospodaření</t>
  </si>
  <si>
    <t xml:space="preserve">  Fond reprodukce,  investic</t>
  </si>
  <si>
    <t>Dlouhodobý majetek</t>
  </si>
  <si>
    <t>Jiné provozní výnosy</t>
  </si>
  <si>
    <t>Tržby z prodeje výrobků a služeb</t>
  </si>
  <si>
    <t>I.</t>
  </si>
  <si>
    <r>
      <t xml:space="preserve">v tis. Kč        </t>
    </r>
    <r>
      <rPr>
        <b/>
        <sz val="10"/>
        <rFont val="Arial"/>
        <family val="2"/>
      </rPr>
      <t>rok 2016</t>
    </r>
  </si>
  <si>
    <t>II.</t>
  </si>
  <si>
    <t>Tržby z prodeje zboží</t>
  </si>
  <si>
    <t>A.1.</t>
  </si>
  <si>
    <t>Náklady vynaložené na prodané zboží</t>
  </si>
  <si>
    <t xml:space="preserve">    2.</t>
  </si>
  <si>
    <t>Spotřeba materiálu a energie</t>
  </si>
  <si>
    <t xml:space="preserve">    3.</t>
  </si>
  <si>
    <t>Služby</t>
  </si>
  <si>
    <t>D.1.</t>
  </si>
  <si>
    <t>Mzdové náklady</t>
  </si>
  <si>
    <t>Náklady na sociální zabezpečení, zdrav.pojišt.</t>
  </si>
  <si>
    <t>E.1.</t>
  </si>
  <si>
    <t>Úpravy hodnot dlouh. nehm. a hmot. majetku</t>
  </si>
  <si>
    <t xml:space="preserve">   3.</t>
  </si>
  <si>
    <t>Úpravy hodnot pohledávek</t>
  </si>
  <si>
    <t>Tržby z prodaného materiálu</t>
  </si>
  <si>
    <t>F. 3.</t>
  </si>
  <si>
    <t xml:space="preserve">    5.</t>
  </si>
  <si>
    <t>Jiné provozní náklady</t>
  </si>
  <si>
    <t>Provozní výsledek hospodaření</t>
  </si>
  <si>
    <t>VI.</t>
  </si>
  <si>
    <t>Výnosové úroky a podobné výnosy</t>
  </si>
  <si>
    <t>J.2.</t>
  </si>
  <si>
    <t>K.</t>
  </si>
  <si>
    <t>Daň z příjmu</t>
  </si>
  <si>
    <t>Výsledek hospodaření po zdanění</t>
  </si>
  <si>
    <t>Ostatní nákladové úroky a podobné náklady</t>
  </si>
  <si>
    <t>Od roku 2016 byla provedena  úprava řádků ve výkazu zisku a ztrát.</t>
  </si>
  <si>
    <t>Dopravní obslužnost</t>
  </si>
  <si>
    <t>Azylové domy, noclehárny</t>
  </si>
  <si>
    <t>Sběrný dvůr - rozšíření separace odpadu</t>
  </si>
  <si>
    <t>Sběrný dvůr</t>
  </si>
  <si>
    <t>Sběrný dvůr - dovybavení</t>
  </si>
  <si>
    <t>Pitná voda - vodovod vilová čtvrť</t>
  </si>
  <si>
    <t>002292</t>
  </si>
  <si>
    <t>00229X</t>
  </si>
  <si>
    <t>Ostatní činnost a nespecifikované výdaje v dopravě</t>
  </si>
  <si>
    <t>004374</t>
  </si>
  <si>
    <t>Azyl.domy, nízkoprahová denní centra a noclehárny</t>
  </si>
  <si>
    <t>Podlimitní věcná břemena</t>
  </si>
  <si>
    <t>512X</t>
  </si>
  <si>
    <t>Neinvest.transfery zřízeným příspěvkovým organizac</t>
  </si>
  <si>
    <t>Ostatní převody vlastním fondům</t>
  </si>
  <si>
    <t>Úhrady sankcí jiným rozpočtům</t>
  </si>
  <si>
    <t>Výdaje finan. vypoř. min. let mezi krajem a obcemi</t>
  </si>
  <si>
    <t>rok 2017</t>
  </si>
  <si>
    <t>Celkem zůstatky peněžních prostředků fondů:</t>
  </si>
  <si>
    <t>Půjčka ze SFŽP na kanalizaci</t>
  </si>
  <si>
    <t>2310</t>
  </si>
  <si>
    <t>5512</t>
  </si>
  <si>
    <t>neinvestiční dotace - OP - VVV pro základní školu</t>
  </si>
  <si>
    <t>Ministerstvo životního prostředí</t>
  </si>
  <si>
    <t>Armáda spásy v České republice z.s.</t>
  </si>
  <si>
    <t>4374</t>
  </si>
  <si>
    <t>465 - Dlouhodobé poskytnuté zálohy</t>
  </si>
  <si>
    <t>469 - Ostatní dlouhodobé pohledávky</t>
  </si>
  <si>
    <t>BH služby k vyúčtování - čištění komínů</t>
  </si>
  <si>
    <t xml:space="preserve">BH náhrada škody </t>
  </si>
  <si>
    <t>311 0115</t>
  </si>
  <si>
    <t>Lázeňská 2 - služby k vyúčtování</t>
  </si>
  <si>
    <t>311 0117</t>
  </si>
  <si>
    <t>Lázeňská 2 - bankovní poplatky k vyúčtování</t>
  </si>
  <si>
    <t>311 0331</t>
  </si>
  <si>
    <t>Nájemné BH rok 2017</t>
  </si>
  <si>
    <t>orj.2017</t>
  </si>
  <si>
    <t>Centropol, a.s. Ústí nad Labem / elektrika/, ČEZ Děčín</t>
  </si>
  <si>
    <t>Jistina na soudní poplatek</t>
  </si>
  <si>
    <t>314 0085</t>
  </si>
  <si>
    <t>Náhrady od pojišťoven za zásahy u dopravních  nehod</t>
  </si>
  <si>
    <t>Záloha na poštovné - Česká pošta s.p.</t>
  </si>
  <si>
    <t>465 0010</t>
  </si>
  <si>
    <t>Celní úřad Krnov - přerozdělení poplatku za odnětí půdy</t>
  </si>
  <si>
    <t>469 0100</t>
  </si>
  <si>
    <t>Poskytnuté půjčky z fondu na opravy bytů</t>
  </si>
  <si>
    <t>469 0200</t>
  </si>
  <si>
    <t xml:space="preserve">Náklady právního zastoupení v soudním sporu - nájemné </t>
  </si>
  <si>
    <t>469 0301</t>
  </si>
  <si>
    <t>469 0302</t>
  </si>
  <si>
    <t>469 0303</t>
  </si>
  <si>
    <t>469 0304</t>
  </si>
  <si>
    <t>469 0305</t>
  </si>
  <si>
    <t>soudní poplatky k žalobám</t>
  </si>
  <si>
    <t>ostatní služby - vyúčt. služeb volné byty</t>
  </si>
  <si>
    <t>vodné, teplá voda, teplo z VS</t>
  </si>
  <si>
    <t>ostatní služby - odvozy dřeva</t>
  </si>
  <si>
    <t>ostatní služby - zhotovení oplocenek</t>
  </si>
  <si>
    <t>ostatní náklady a  zaokrouhlení</t>
  </si>
  <si>
    <t>tržby z prodeje dřeva - palivové</t>
  </si>
  <si>
    <t>smluvní pokuty a úroky z prodlení</t>
  </si>
  <si>
    <r>
      <t xml:space="preserve">v tis. Kč        </t>
    </r>
    <r>
      <rPr>
        <b/>
        <sz val="10"/>
        <rFont val="Arial"/>
        <family val="2"/>
      </rPr>
      <t>rok 2017</t>
    </r>
  </si>
  <si>
    <t>ostatní finanční náklady</t>
  </si>
  <si>
    <t>III. 1.</t>
  </si>
  <si>
    <t xml:space="preserve">   2.</t>
  </si>
  <si>
    <t>Tržby z prodaného dlouhodobého majetku</t>
  </si>
  <si>
    <t>Parkoviště u ZUŠ</t>
  </si>
  <si>
    <t>Zámek Linhartovy - dotační opravy</t>
  </si>
  <si>
    <t>Hospice</t>
  </si>
  <si>
    <t>Pohřebnictví - oprava hrřitovní zdi</t>
  </si>
  <si>
    <t>Protipovodňová opatření</t>
  </si>
  <si>
    <t>Ochrana obyvatelstva protipovod.opatřen</t>
  </si>
  <si>
    <t>UCRXL004 010820181609</t>
  </si>
  <si>
    <t>Rozpočet konečný</t>
  </si>
  <si>
    <t>Dopravní obslužnost veřejnými službami</t>
  </si>
  <si>
    <t>003744</t>
  </si>
  <si>
    <t>Protierozní, protilavinová a protipožární ochrana</t>
  </si>
  <si>
    <t>Nákup ostatních paliv a energie</t>
  </si>
  <si>
    <t>Služby elektronických komunikací</t>
  </si>
  <si>
    <t>Služby peněžních ústavů</t>
  </si>
  <si>
    <t>Vratky transferů poskytnutých z veř. rozpočtů ÚÚ</t>
  </si>
  <si>
    <t>Ostatní nákupy dlouhodobého nehmotného majetku</t>
  </si>
  <si>
    <t>rok 2018</t>
  </si>
  <si>
    <t>teambildingové aktivity</t>
  </si>
  <si>
    <r>
      <t xml:space="preserve">Fond bytové výstavby </t>
    </r>
    <r>
      <rPr>
        <b/>
        <sz val="10"/>
        <rFont val="Arial"/>
        <family val="2"/>
      </rPr>
      <t>/ poskytování půjček občanům/</t>
    </r>
  </si>
  <si>
    <t>kauce byty, NP, ..</t>
  </si>
  <si>
    <t>Tento úvěru byl v roce 2010 čerpán v částce 13 880 tis. Kč  a  také od měsíce března je splácen měsíčně v částce 131 600,- Kč. Tento úvěr byl v prosinci splacený.</t>
  </si>
  <si>
    <t>V roce 2017 byla poskytnuta část půjčky  ze SFŽP ČR na dostavbu kanalizace vilová čtvrť ve výši 5 988 135,65 a roce byla poskytnuta druhá část ve výši 1 567 138,25 Kč.</t>
  </si>
  <si>
    <t>Tata půjčka se začně splácet od roku 2019 ve čtvrtletních splátkách a je dán splátkový kalendář do roku 2028. Roční splátky jsou 755 527,40 Kč.</t>
  </si>
  <si>
    <t>Cyklostezka Město Albrechtice - Třemešná</t>
  </si>
  <si>
    <t>Parkoviště u Základní školy, ulice Opavická</t>
  </si>
  <si>
    <t>Chodník a přemístění autobusových zastávek u ZŠ ulice Opavická</t>
  </si>
  <si>
    <t>2221</t>
  </si>
  <si>
    <t>3321</t>
  </si>
  <si>
    <t>3639</t>
  </si>
  <si>
    <t>PD Měšťanský dům  - knihovna, přeložka elektrického vedení</t>
  </si>
  <si>
    <t>3329</t>
  </si>
  <si>
    <t>3612</t>
  </si>
  <si>
    <t>Dovybavení odpadového centra Město Albrechtice</t>
  </si>
  <si>
    <t>3744</t>
  </si>
  <si>
    <t>Protipovodňová opatření Města Albrechtic</t>
  </si>
  <si>
    <t>Investiční příspěvky na pořízení vrtů - Linhartovy</t>
  </si>
  <si>
    <t xml:space="preserve">TJ Město Albrechtice z.s. </t>
  </si>
  <si>
    <t>KST Město Albrechtice z.s.</t>
  </si>
  <si>
    <t>členský příspěvek 2018</t>
  </si>
  <si>
    <t>Sdružení tajemníků městských a obecních úřadů</t>
  </si>
  <si>
    <t>příspěvek za ztrátovost dopravy</t>
  </si>
  <si>
    <t>Sdružení pro výstavbu komunikací I/57</t>
  </si>
  <si>
    <t>Instalace TKR rok 2010 - 2018</t>
  </si>
  <si>
    <t>Poplatky INT rok 2010-2018</t>
  </si>
  <si>
    <t>311 0069</t>
  </si>
  <si>
    <t>NP elektrická energie k vyúčtování Hynčice 27</t>
  </si>
  <si>
    <t>311 0118</t>
  </si>
  <si>
    <t>Vystavené faktury  HČ rok 2010-2018</t>
  </si>
  <si>
    <t>Vystavené faktury rozpočet rok  2012-2018</t>
  </si>
  <si>
    <t>Náhrada škody za poškozený plot park B.Smetany</t>
  </si>
  <si>
    <t>311 0340</t>
  </si>
  <si>
    <t>311 0341</t>
  </si>
  <si>
    <t>Záloha na pořízení DDHM</t>
  </si>
  <si>
    <t>314 0080</t>
  </si>
  <si>
    <t>346 0118</t>
  </si>
  <si>
    <t>Pohledávka MMR za náklady na sociální pohřby</t>
  </si>
  <si>
    <t>Úhrady od obcí - refundace mzdy pracovníka kom.plánování</t>
  </si>
  <si>
    <t>Místní poplatky psi rok 2010-2018</t>
  </si>
  <si>
    <t>Místní poplatky komunální odpad rok 2010- 2018 / chaty/</t>
  </si>
  <si>
    <t>Místní poplatky za komunální odpad rok 2010-2018</t>
  </si>
  <si>
    <t>Exekuční náklady rok 2010-2018</t>
  </si>
  <si>
    <t>Správní poplatky stavební úřad</t>
  </si>
  <si>
    <t>315 0051</t>
  </si>
  <si>
    <t xml:space="preserve">jiné daně a poplatky  - poplatky FU </t>
  </si>
  <si>
    <t>opravné položky k pohledávkách</t>
  </si>
  <si>
    <t xml:space="preserve">mzdové náklady na opravy </t>
  </si>
  <si>
    <t>ostatní služby - ubytování DUHA</t>
  </si>
  <si>
    <t>tvorba opravných položek k pohledávkám</t>
  </si>
  <si>
    <t>tržby za služby</t>
  </si>
  <si>
    <r>
      <t xml:space="preserve">v tis. Kč        </t>
    </r>
    <r>
      <rPr>
        <b/>
        <sz val="10"/>
        <rFont val="Arial"/>
        <family val="2"/>
      </rPr>
      <t>rok 2018</t>
    </r>
  </si>
  <si>
    <t>Závěrečný účet města Město Albrechtice za rok 2019</t>
  </si>
  <si>
    <t>za rok 2019</t>
  </si>
  <si>
    <t>Rozdělení příjmů a  výdajů dle ORJ rok 2019</t>
  </si>
  <si>
    <t>Ostatní správa ve vodním hospodářství</t>
  </si>
  <si>
    <t>Kulturní činnosti - Den obce</t>
  </si>
  <si>
    <t>Kanalizace -dostavba kan.systému města</t>
  </si>
  <si>
    <t>základní umělecké školy</t>
  </si>
  <si>
    <t>Kulturní činnosti -  slavnosti v Hynčicích</t>
  </si>
  <si>
    <t>Kulturní činnosti - "Zveme Vás k nám"</t>
  </si>
  <si>
    <t>Ostatní památky - oprava sloupu nám.</t>
  </si>
  <si>
    <t>Jezdecké centrum</t>
  </si>
  <si>
    <t>Dspolek Valštejn</t>
  </si>
  <si>
    <t>Svod koní - Svoboda A.</t>
  </si>
  <si>
    <t>Monitoring  nakládání  s odpady</t>
  </si>
  <si>
    <t>Krizová opatření</t>
  </si>
  <si>
    <t>Požární ochrana - "Bezpečnost na hran."</t>
  </si>
  <si>
    <t>Odměny komise rady</t>
  </si>
  <si>
    <t>Volby do Evropského parlamentu</t>
  </si>
  <si>
    <t>Ostatní všeobecná vnitřní správa</t>
  </si>
  <si>
    <t>Činnost místní správy Efektivní VS</t>
  </si>
  <si>
    <t>Vytvořeno: 02.05.2020 18:58:45</t>
  </si>
  <si>
    <t>Rozbor čerpání výdajů po OdPa za období 12/2019</t>
  </si>
  <si>
    <t>001031</t>
  </si>
  <si>
    <t>Pěstební činnost</t>
  </si>
  <si>
    <t>00103X</t>
  </si>
  <si>
    <t>003231</t>
  </si>
  <si>
    <t>Základní umělecké školy</t>
  </si>
  <si>
    <t>00323X</t>
  </si>
  <si>
    <t>Zájmové studium</t>
  </si>
  <si>
    <t>0032XX</t>
  </si>
  <si>
    <t>003412</t>
  </si>
  <si>
    <t>Sportovní zařízení ve vlastnictví obce</t>
  </si>
  <si>
    <t>Ostatní sportovní činnost</t>
  </si>
  <si>
    <t>003728</t>
  </si>
  <si>
    <t>Monitoring nakládání s odpady</t>
  </si>
  <si>
    <t>005171</t>
  </si>
  <si>
    <t>Zabezpečení potřeb ozbrojených sil</t>
  </si>
  <si>
    <t>00517X</t>
  </si>
  <si>
    <t>0051XX</t>
  </si>
  <si>
    <t>Obrana</t>
  </si>
  <si>
    <t>005213</t>
  </si>
  <si>
    <t>006117</t>
  </si>
  <si>
    <t>006149</t>
  </si>
  <si>
    <t>Ostatní všeobecná vnitřní správa j.n.</t>
  </si>
  <si>
    <t>00614X</t>
  </si>
  <si>
    <t>Všeobec. vnitř. státní správa (nezařazená v jiných funkcích)</t>
  </si>
  <si>
    <t>Vytvořeno: 02.05.2020 19:01:24</t>
  </si>
  <si>
    <t>Rozbor čerpání výdajů po položkách za období 12/2019</t>
  </si>
  <si>
    <t>UCRXL003 071120181712</t>
  </si>
  <si>
    <t>Ostatní platy</t>
  </si>
  <si>
    <t>Odchodné</t>
  </si>
  <si>
    <t>Ostatní povinné pojistné placené zaměstnavatelem</t>
  </si>
  <si>
    <t>Podlimitní technické zhodnocení</t>
  </si>
  <si>
    <t>Nákup zboží (za účelem dalšího prodeje)</t>
  </si>
  <si>
    <t>Kursové rozdíly ve výdajích</t>
  </si>
  <si>
    <t>Cestovné</t>
  </si>
  <si>
    <t>Převody vlastní pokladně</t>
  </si>
  <si>
    <t>Jistoty</t>
  </si>
  <si>
    <t>Neinv.transfery nefin.podnik.subjektům-fyz.osobám</t>
  </si>
  <si>
    <t>521X</t>
  </si>
  <si>
    <t>Neinv.transf. fundacím, ústavům a obecně prosp.sp.</t>
  </si>
  <si>
    <t>Zákl. příděl FKSP a sociálnímu fondu obcí a krajů</t>
  </si>
  <si>
    <t>Výdaje na náhrady za nezpůsobenou újmu</t>
  </si>
  <si>
    <t>581X</t>
  </si>
  <si>
    <t>58XX</t>
  </si>
  <si>
    <t>Rezerva na krizová opatření</t>
  </si>
  <si>
    <t>Inv.transfery nefinančním podnik.subj.-právn.osob</t>
  </si>
  <si>
    <t>631X</t>
  </si>
  <si>
    <t>Ostatní invest. transf.veř.rozpočtům územní úrovně</t>
  </si>
  <si>
    <t>634X</t>
  </si>
  <si>
    <t>Ostatní investiční transfery obyvatelstvu</t>
  </si>
  <si>
    <t>Ostatní inv.půjčené prostř.veř.rozp.místní úrovně</t>
  </si>
  <si>
    <t>644X</t>
  </si>
  <si>
    <t>64XX</t>
  </si>
  <si>
    <t>rok 2019</t>
  </si>
  <si>
    <t>Analýza kapitálových příjmů v roce 2019 po měsících v Kč</t>
  </si>
  <si>
    <t>Analýza daňových příjmů v roce 2019 po měsících v Kč</t>
  </si>
  <si>
    <t>Analýza výdajů dle odvětví za rok 2019 v Kč</t>
  </si>
  <si>
    <t>Plnění k 31.12.2019   v Kč</t>
  </si>
  <si>
    <t>Zůstatek k 1.1.2019</t>
  </si>
  <si>
    <t>Zůstatek k 31.12.2019</t>
  </si>
  <si>
    <t>Zůstatek k 1.1. 2019</t>
  </si>
  <si>
    <t>penzijní pojištění</t>
  </si>
  <si>
    <t>Zůstatky na bankovních účtech - k 31.12.2019</t>
  </si>
  <si>
    <t>Přerozdělení zůstatku finančních prostředků města Město Albrechtice k 31.12. 2019 ZBÚ</t>
  </si>
  <si>
    <t>převod do roku 2020</t>
  </si>
  <si>
    <t>k   31. 12. 2019</t>
  </si>
  <si>
    <t>Výsledek hospodaření za rok 2019</t>
  </si>
  <si>
    <t>Výsledek hospodaření ve výši 13 873 203,93 Kč bude převeden z účtu 431 - Výsledek hospodaření</t>
  </si>
  <si>
    <t xml:space="preserve">účtu uplatnit   p í s e m n ě   do  23. června 2020 na MěÚ město Město Albrechtice odbor finanční a plánovací  </t>
  </si>
  <si>
    <t>nebo ústně na zastupitelstvu města dne  24. června 2020.</t>
  </si>
  <si>
    <t>Přehled přijatých  dotací v roce 2019</t>
  </si>
  <si>
    <t>dotace na volby do zastupitelstva obce Petrovice</t>
  </si>
  <si>
    <t>dotace na volby  do Evropskéhoamentu parl</t>
  </si>
  <si>
    <t>neinvestiční dotace - na zmírnění kůrovcové kalamity v lesích</t>
  </si>
  <si>
    <t>neinvestiční dotace - OP - VVV pro mateřskou školu</t>
  </si>
  <si>
    <t>neinvestiční dotace na projekt "Musíme si pomáhat" - ZŠ</t>
  </si>
  <si>
    <t>neinvestiční dotace na zřízená pracovní místa sml. BRA-VZ-113/2018</t>
  </si>
  <si>
    <t>neinvestiční dotace na zřízená pracovní místa sml. BRA-VZ-114/2018</t>
  </si>
  <si>
    <t>neinvestiční dotace na zřízená pracovní místa sml. BRA-VZ-72/2019</t>
  </si>
  <si>
    <t>neinvestiční dotace na zřízená pracovní místa sml. BRA-VZ-73/2019</t>
  </si>
  <si>
    <t>investiční dotace na projekt "Dovybavení odpadového centra města …"</t>
  </si>
  <si>
    <t>investiční dotace na projekt "Protipovodňová opatření města Město Alb.."</t>
  </si>
  <si>
    <t>neinvestiční dotace "Rozšíření separace odpadů ve Městě Albrechticích"</t>
  </si>
  <si>
    <t>dotace na sčítání lidu, domů, bytů,..</t>
  </si>
  <si>
    <t>neinvestiční dotace "Restaurování sloupu se sochou Sv.Anny Samotřetí"</t>
  </si>
  <si>
    <t>neinvestiční dotace " Studie pro optimalizaci systému nakládání  s odpady"</t>
  </si>
  <si>
    <t>Soupis pohledávek k 31.12.2019</t>
  </si>
  <si>
    <t>462 - Poskytnuté návratné finanční výpomoci dlouhodobé</t>
  </si>
  <si>
    <t>Město Město Albrechtice - Rozvaha sestavená k 31.12.2019</t>
  </si>
  <si>
    <t>Poskytnuté návratné fin.výpomoci dlouhodobé /462/</t>
  </si>
  <si>
    <t>Jiné závazky vůči zaměatnancům /333/</t>
  </si>
  <si>
    <t>Finanční hospodaření PO k 31. 12.2019</t>
  </si>
  <si>
    <t>k 31.12.2019 v Kč.</t>
  </si>
  <si>
    <t>Přerozdělení výsledků hospodaření příspěvkových organizací za rok 2019</t>
  </si>
  <si>
    <t>Schváleno radou města dne 15.4.2020 - usnesení č.20/27R/24a.</t>
  </si>
  <si>
    <t>stav k 31.12.2019</t>
  </si>
  <si>
    <t>Výsledek hospodaření  za rok 2019</t>
  </si>
  <si>
    <t>Výsledek hospodaření za  rok 2019</t>
  </si>
  <si>
    <t>radou města dne 15.4.2020 - usnesení č. 20/27R/25.</t>
  </si>
  <si>
    <t xml:space="preserve">Účetní závěrka Základní školy  a Mateřské školy v Městě Albrechticích za rok 2019 byla schválena </t>
  </si>
  <si>
    <t>tvorba opravných položek</t>
  </si>
  <si>
    <t>ostatní služby -vyúčtování ISTA</t>
  </si>
  <si>
    <t>ostatní výdaje - zaokrouhlení</t>
  </si>
  <si>
    <t>Rozpis nákladů a výnosů doplňkové činnosti za rok 2019</t>
  </si>
  <si>
    <t>ostatní služby deratizace</t>
  </si>
  <si>
    <t xml:space="preserve">ostatní služby související s programem </t>
  </si>
  <si>
    <t>manka a škody</t>
  </si>
  <si>
    <t>ostatní služby poštovné</t>
  </si>
  <si>
    <t>provozování kab.televize Holčovice</t>
  </si>
  <si>
    <t>pronájem místnosti Hynčice 27</t>
  </si>
  <si>
    <t>ostatní výnosy náhrada za nájem</t>
  </si>
  <si>
    <t>ostatní výnosy - pojistné plnění</t>
  </si>
  <si>
    <t>tržby samovýrova dřeva</t>
  </si>
  <si>
    <t>příspěvek na pojištění lesů</t>
  </si>
  <si>
    <t>ostatní výnosy náhrada- soudní poplatky</t>
  </si>
  <si>
    <t>ostatní výnosy</t>
  </si>
  <si>
    <t>příspěvek na lesy - kůrovcová kalamita</t>
  </si>
  <si>
    <t>ostatní výnosy nepeněžní plnění -stromky</t>
  </si>
  <si>
    <t>pronájem vývěsních skříněk</t>
  </si>
  <si>
    <t>ostatní výnosy poštovné</t>
  </si>
  <si>
    <t>pronájmy honitby</t>
  </si>
  <si>
    <t>Zásoba dřeva k 31.12.2019  je  227,71 m3.</t>
  </si>
  <si>
    <t>ztráta</t>
  </si>
  <si>
    <t>Rekapitulace nákladů a výnosů hospodářské činnosti dle středisek za rok 2019</t>
  </si>
  <si>
    <t>poplatky žádosti o byty</t>
  </si>
  <si>
    <t>Finanční vypořádání se státním rozpočtem za rok 2019</t>
  </si>
  <si>
    <t>Finanční vypořádání s rozpočtem kraje za rok 2019</t>
  </si>
  <si>
    <t>Dotace na volby do zastupitelstev obce Petrovice</t>
  </si>
  <si>
    <t>Dotace na volby do Evropského parlamentu</t>
  </si>
  <si>
    <t>Příspěvek na zmírnění  kůrovcové kalamity v lesích</t>
  </si>
  <si>
    <t xml:space="preserve">Dotace z rozpočtu Moravskoslezského kraje / sml. č. 02890/2019/KH  </t>
  </si>
  <si>
    <t>Dotace z rozpočtu Moravskoslezského kraje / sml. č. 05226/2019/ŽPZ</t>
  </si>
  <si>
    <t>Dotace z rozpočtu Moravskoslezského kraje / sml. č. 02147/2019/KPP</t>
  </si>
  <si>
    <t>Dotace na sčítání lidu, domů, bytů</t>
  </si>
  <si>
    <t>dopadová plocha pod hrací prvky dětské hřiště</t>
  </si>
  <si>
    <t>TZ budova Nemocniční 6 - plynové kotle</t>
  </si>
  <si>
    <t>darovaný majetek z MSK - budova na ulici Celní č.p.584</t>
  </si>
  <si>
    <t>darovaný majetek z MSK - sklad k budově na ulici Celní č.p.584</t>
  </si>
  <si>
    <t>chodník a autobusové zastávky u základní školy</t>
  </si>
  <si>
    <t>Přehled pohybů na vybraných majetkových účtech  v pořizovacích cenách za rok 2019</t>
  </si>
  <si>
    <t>TZ budovy Městského úřadu - klimatizace</t>
  </si>
  <si>
    <t>TZ budova ZŠ rekonstrukce střechy</t>
  </si>
  <si>
    <t>veřejné osvětlení ulice Celní u garáží</t>
  </si>
  <si>
    <t>parkoviště u základní školy</t>
  </si>
  <si>
    <t>převod TZ budovy ZŠ do správy příspěvkové organizace Základní školy</t>
  </si>
  <si>
    <t>TZ budovy B. Němcové 13, vybudování koupelny</t>
  </si>
  <si>
    <t>zvonička na Poutní hoře</t>
  </si>
  <si>
    <t xml:space="preserve">osvětlení sochy na náměstí </t>
  </si>
  <si>
    <t>komunikace na Burkvíze p.č. 255/1</t>
  </si>
  <si>
    <t>chodník ulice Nemocniční</t>
  </si>
  <si>
    <t>profesionální pračka do prádelny na Nemocniční 6</t>
  </si>
  <si>
    <t>vyřazení z inventur</t>
  </si>
  <si>
    <t>osobní automobil Rapid</t>
  </si>
  <si>
    <t>lis balikovací</t>
  </si>
  <si>
    <t xml:space="preserve">kontejner </t>
  </si>
  <si>
    <t>kontejner mobilní lisovací</t>
  </si>
  <si>
    <t>kontejner</t>
  </si>
  <si>
    <t>bezdrátový rozhlas včetně vysílací ústředny + ostatní příslušenství</t>
  </si>
  <si>
    <t>soubor regálů do archívu na zámku</t>
  </si>
  <si>
    <t xml:space="preserve">3 ks prodejní stánky </t>
  </si>
  <si>
    <t>2 ks reproboxy k hudební aparatuře</t>
  </si>
  <si>
    <t>čtyřkolka pro hasiče</t>
  </si>
  <si>
    <t>multifunkční kopírka</t>
  </si>
  <si>
    <t>přívěs nákladní pro hasiče</t>
  </si>
  <si>
    <t>sypač</t>
  </si>
  <si>
    <t>radlice</t>
  </si>
  <si>
    <t>traktor kolový McCormick</t>
  </si>
  <si>
    <t>kontejner síťový</t>
  </si>
  <si>
    <t>lis na plasty</t>
  </si>
  <si>
    <t>regál na prospekty</t>
  </si>
  <si>
    <t>stolek konzolový místnost v Měšťanském domě</t>
  </si>
  <si>
    <t>tablet</t>
  </si>
  <si>
    <t>modemy k internetům</t>
  </si>
  <si>
    <t>sněhová fréza s kartáči</t>
  </si>
  <si>
    <t>2 ks tiskárny</t>
  </si>
  <si>
    <t>2 ks posypové vozíky</t>
  </si>
  <si>
    <t>reproduktor</t>
  </si>
  <si>
    <t>3 ks notebooků + brašny</t>
  </si>
  <si>
    <t>PC sestavy</t>
  </si>
  <si>
    <t>ponorné čerpadlo ( hřiště)</t>
  </si>
  <si>
    <t>3 ks stánky prodejní</t>
  </si>
  <si>
    <t>houpačka váhadlová - dětské hřiště</t>
  </si>
  <si>
    <t>kolotoč - dětské hřiště</t>
  </si>
  <si>
    <t>židle kancelářské</t>
  </si>
  <si>
    <t>vysavač veřejná zeleň</t>
  </si>
  <si>
    <t>monitorovací systém do aut ( správa + sběrný dvůr)</t>
  </si>
  <si>
    <t>2 ks varné konvice</t>
  </si>
  <si>
    <t xml:space="preserve">            </t>
  </si>
  <si>
    <t>mixer ( dar ke kávovaru)</t>
  </si>
  <si>
    <t>kávovar</t>
  </si>
  <si>
    <t>měřící přístroj  ( kabelová televize)</t>
  </si>
  <si>
    <t>garnýž chodba</t>
  </si>
  <si>
    <t>žebřík do světlíku</t>
  </si>
  <si>
    <t xml:space="preserve">vysavač </t>
  </si>
  <si>
    <t>hudební aparatura - zesilovač, stojany, reproboxy, mikrofony,..</t>
  </si>
  <si>
    <t>schůdky</t>
  </si>
  <si>
    <t>3 ks ledničky</t>
  </si>
  <si>
    <t>3 ks zahradní topidla na PB</t>
  </si>
  <si>
    <t>5 ks laviček</t>
  </si>
  <si>
    <t>stojan pod počítač</t>
  </si>
  <si>
    <t>11 ks odpadkových košů</t>
  </si>
  <si>
    <t>kompresor</t>
  </si>
  <si>
    <t>brašna na videokameru</t>
  </si>
  <si>
    <t>náhradní zdroje UPS</t>
  </si>
  <si>
    <t>vysavač</t>
  </si>
  <si>
    <t>alkoholtester</t>
  </si>
  <si>
    <t>nákup nářadí</t>
  </si>
  <si>
    <t>indukční vařič</t>
  </si>
  <si>
    <t>2 ks světelné řetězy</t>
  </si>
  <si>
    <t>nástěnka korková 3 ks</t>
  </si>
  <si>
    <t>nábytek do kanceláří+ kuchyňské linky</t>
  </si>
  <si>
    <t>vybavení pro dobrovolné hasiče</t>
  </si>
  <si>
    <t>kancelářské křeslo</t>
  </si>
  <si>
    <t>vybavení servrovny, kabelové televize</t>
  </si>
  <si>
    <t>ventilátor stojanový</t>
  </si>
  <si>
    <t>partystan</t>
  </si>
  <si>
    <t>přilba na tříkolku</t>
  </si>
  <si>
    <t>mop rotační</t>
  </si>
  <si>
    <t>darování pozemků MSK</t>
  </si>
  <si>
    <t>zrušení  reálné hodnoty - převedeno z účtu 036</t>
  </si>
  <si>
    <t>převod pozemků z účtu 036, byla zrušena reálná hodnota</t>
  </si>
  <si>
    <t xml:space="preserve">zrušení reálné hodnoty </t>
  </si>
  <si>
    <t>převod hodnoty pozemků ( zrušení reálné hodnoty) na účet 036</t>
  </si>
  <si>
    <t>vyřazení majetku z inventarizace</t>
  </si>
  <si>
    <t>klimatizační jednotka servrovna</t>
  </si>
  <si>
    <t>26 ks křesel do místnosti v Měšťanském domě</t>
  </si>
  <si>
    <t>6 ks stolů do místnosti v Měšťanském domě</t>
  </si>
  <si>
    <t>5 ks garnýží Měšťanský dům</t>
  </si>
  <si>
    <t>7  ks mobilních telefonů</t>
  </si>
  <si>
    <t>42 ks kontejnerů na odpad</t>
  </si>
  <si>
    <t xml:space="preserve">400 ks popelnic na bio odpad </t>
  </si>
  <si>
    <t>2 ks křovinořezů</t>
  </si>
  <si>
    <t xml:space="preserve">2 ks kontejnerů na vodu 1000 l </t>
  </si>
  <si>
    <t>6 ks hasicích přístrojů</t>
  </si>
  <si>
    <t>3 ks propanbutanových lahví</t>
  </si>
  <si>
    <t xml:space="preserve">3 ks zásobníky na ručníky </t>
  </si>
  <si>
    <t>2 ks úklidových vozíků veřejná zeleň</t>
  </si>
  <si>
    <t xml:space="preserve">2 ks stojanů na jízdní kola </t>
  </si>
  <si>
    <t xml:space="preserve">10 ks vánoční výzdoba </t>
  </si>
  <si>
    <t>2 ks zrcadel</t>
  </si>
  <si>
    <t xml:space="preserve">4 ks košů venkovních na otevřený oheň </t>
  </si>
  <si>
    <t>2 ks partystanů</t>
  </si>
  <si>
    <t>5 ks rourtrů</t>
  </si>
  <si>
    <t xml:space="preserve">2 ks mikrovlné trouby </t>
  </si>
  <si>
    <t>8 ks tokenů</t>
  </si>
  <si>
    <t>2 ks vlajek</t>
  </si>
  <si>
    <t>222 3429</t>
  </si>
  <si>
    <t>Spolek Valštej</t>
  </si>
  <si>
    <t>224 3429</t>
  </si>
  <si>
    <t>Český svaz ochránců přírody Město Albrechtice</t>
  </si>
  <si>
    <t>228 3429</t>
  </si>
  <si>
    <t>ZO ČSOP Nový Jičín</t>
  </si>
  <si>
    <t>3745</t>
  </si>
  <si>
    <t>Finanční dary - darovací smlouvy</t>
  </si>
  <si>
    <t>Společnost pro ranou péči</t>
  </si>
  <si>
    <t>4371</t>
  </si>
  <si>
    <t>Poskytnuté finanční dary a dotace v roce 2019</t>
  </si>
  <si>
    <t>Poskytnuté dotace na základě veřejnoprávní smlouvy</t>
  </si>
  <si>
    <t>80 3429</t>
  </si>
  <si>
    <t>Linka bezpečí z.s.</t>
  </si>
  <si>
    <t>6409</t>
  </si>
  <si>
    <t>Rozpis položky  - Neinvestiční transfery</t>
  </si>
  <si>
    <t xml:space="preserve">Dechová hudba Město Albrechtice </t>
  </si>
  <si>
    <t>Český svaz kynologů Město Albrechtice</t>
  </si>
  <si>
    <t>ZUŠ Město Albrechtice</t>
  </si>
  <si>
    <t>finanční dar</t>
  </si>
  <si>
    <t>veřejn.smlouva</t>
  </si>
  <si>
    <t>Celkem položky 5221 -5223:</t>
  </si>
  <si>
    <t>členský příspěvek 2019</t>
  </si>
  <si>
    <t>sportovní hry v Úvalně</t>
  </si>
  <si>
    <t xml:space="preserve">příspěvek na pověřence GDPR </t>
  </si>
  <si>
    <t>mimořádný členský příspěvek  Gastrofestival, pojištění, projekt Manažer roku</t>
  </si>
  <si>
    <t>mimořádný členský příspěvek Podpora strategického  řízení obcí, ..</t>
  </si>
  <si>
    <t>členský příspěvek  2019</t>
  </si>
  <si>
    <t>Přehled investičních výdajů za rok 2019</t>
  </si>
  <si>
    <t>Autobusová zastávka na Žáry</t>
  </si>
  <si>
    <t>Projektová dokumentace Rekonstrukce kalového hospodářství</t>
  </si>
  <si>
    <t>Reonstrukce zámku v Linhartově</t>
  </si>
  <si>
    <t>Rekonstrukce střechy Základní škola Město Albrechtice</t>
  </si>
  <si>
    <t>3421</t>
  </si>
  <si>
    <t>Dětské hřiště ulice Nádražní</t>
  </si>
  <si>
    <t>Vybudování  koupelny B. Němcové 13</t>
  </si>
  <si>
    <t>TZ budovy Nemocniční 6, výměna plynových kotlů</t>
  </si>
  <si>
    <t>Instalační sloupky na náměstí</t>
  </si>
  <si>
    <t>PD park B. Smetany</t>
  </si>
  <si>
    <t>Městský úřad - klimatizace</t>
  </si>
  <si>
    <t>3429</t>
  </si>
  <si>
    <t>Zvonička na Poutní hoře</t>
  </si>
  <si>
    <t>PD tobogán na koupališti</t>
  </si>
  <si>
    <t>PD rekonstrukce koupaliště</t>
  </si>
  <si>
    <t>Celkem investiční výdaje roku 2019</t>
  </si>
  <si>
    <t>Sypač a radlice ke traktoru na zimní údržbu</t>
  </si>
  <si>
    <t>Reproboxy k hudební aparatuře 2 ks</t>
  </si>
  <si>
    <t>Měřící přístroj pro kabelovou televizi</t>
  </si>
  <si>
    <t>Profesionální pračka</t>
  </si>
  <si>
    <t>Kontejner síťový</t>
  </si>
  <si>
    <t>Automatická váha</t>
  </si>
  <si>
    <t>Rozpis účtu 311 – odběratelé -  k  31. 12. 2019</t>
  </si>
  <si>
    <t>Pronájem pozemků rok 2010-2019</t>
  </si>
  <si>
    <t>Nájemné BH rok 2019</t>
  </si>
  <si>
    <t>orj.2019</t>
  </si>
  <si>
    <t>Poplatky TKR rok 2010-2019</t>
  </si>
  <si>
    <t>311 0129</t>
  </si>
  <si>
    <t>VS BH 2018</t>
  </si>
  <si>
    <t>orj. 9406</t>
  </si>
  <si>
    <t>311 0154</t>
  </si>
  <si>
    <t>Penále z kupní smlouvy - prodej dřeva</t>
  </si>
  <si>
    <t>Rozpis účtu 315 – pohledávky za rozpočtovými příjmy -  k 31. 12. 2019</t>
  </si>
  <si>
    <t>Vystavené faktury rok 2019 /Elektrowin, Asekol /</t>
  </si>
  <si>
    <t>Rozpis účtu 314 – krátkodobé poskytnuté zálohy -  k 31. 12. 2019</t>
  </si>
  <si>
    <t>314 0126</t>
  </si>
  <si>
    <t>314 0051</t>
  </si>
  <si>
    <t>Zálohy na plyn - Centropol, ČEZ</t>
  </si>
  <si>
    <t xml:space="preserve">Záloha na koncert v roce 2020 - skupina Argema </t>
  </si>
  <si>
    <t>Rozpis účtu 316– poskytnuté návratné finanční výpomoci krátkodobé -  k 31. 12. 2019</t>
  </si>
  <si>
    <t>316 ….</t>
  </si>
  <si>
    <t>Rozpis účtu 346 – pohledávky za vybranými ústředními vládními institucemi  -  k 31. 12. 2019</t>
  </si>
  <si>
    <t>Rozpis účtu 348 – pohledávky za vybranými místními vládními institucemi  -  k 31. 12. 2019</t>
  </si>
  <si>
    <t>Poskytnuté zálohy na transfery na  sociální činnosti</t>
  </si>
  <si>
    <t>(Veřejnoprávní smlouvy)</t>
  </si>
  <si>
    <t>Rozpis účtu 373 – krátkodobé poskytnuté zálohy na transfery   -  k 31. 12. 2019</t>
  </si>
  <si>
    <t>Stravné - zaměstnanci</t>
  </si>
  <si>
    <t>Náhrady  - zaměstnanci</t>
  </si>
  <si>
    <t>335 0021</t>
  </si>
  <si>
    <t>Rozpis účtu 335 – pohledávky za zaměstnanci -  k 31. 12. 2019</t>
  </si>
  <si>
    <t>Rozpis účtu 377 – ostatní krátkodobé pohledávky -  k 31. 12. 2019</t>
  </si>
  <si>
    <t>Okresní soud - vrácení soudního poplatku</t>
  </si>
  <si>
    <t>377 0159</t>
  </si>
  <si>
    <t>Pohledávka za soudní poplatek</t>
  </si>
  <si>
    <t>377 0310</t>
  </si>
  <si>
    <t>377 0311</t>
  </si>
  <si>
    <t>377 0312</t>
  </si>
  <si>
    <t xml:space="preserve">Ostatní krátkodobá pohledávka </t>
  </si>
  <si>
    <t>Rozpis účtu 462– Poskytnuté náratné finanční výpomoci dlouhodobé -  k 31. 12. 2019</t>
  </si>
  <si>
    <t>462 0161</t>
  </si>
  <si>
    <t>Rozpis účtu 465 – dlouhodobé  poskytnuté   -  k 31. 12. 2019</t>
  </si>
  <si>
    <t>465 0011</t>
  </si>
  <si>
    <t>Zaplacená kauce za nápojové zásobníky na pitnou vodu 3 ks</t>
  </si>
  <si>
    <t>Náklady právního zastoupení v soudním sporu</t>
  </si>
  <si>
    <t>469 0307</t>
  </si>
  <si>
    <t>469 0308</t>
  </si>
  <si>
    <t>Rozpis účtu 469 – ostatní dlouhodobé  pohledávky   -  k 31. 12. 2019</t>
  </si>
  <si>
    <t>Podíl na fondu oprav Lázeňská 2</t>
  </si>
  <si>
    <t>Lis na plasty</t>
  </si>
  <si>
    <t>Dřevěné prodejní stánky</t>
  </si>
  <si>
    <t>Přívěs za auto</t>
  </si>
  <si>
    <t>Sestava policových regálů ( k archivaci dokladů)</t>
  </si>
  <si>
    <t>Klimatizační jednotka</t>
  </si>
  <si>
    <t>Kopírovací stroj</t>
  </si>
  <si>
    <t>2212,3726</t>
  </si>
  <si>
    <t>Traktor - kompostárna+zimní údržba</t>
  </si>
  <si>
    <t>Osobní automobil</t>
  </si>
  <si>
    <t>Nákupy pozemků</t>
  </si>
  <si>
    <t xml:space="preserve">Ostatní výdaje - transfer Mikroregionu Krnovsko na pořízení čtyřkoly a </t>
  </si>
  <si>
    <t>tříkolky</t>
  </si>
  <si>
    <t>Poskytnutí návratné finanční výpomoci Mikroregionu Krnovsko</t>
  </si>
  <si>
    <t>celkem za položku 6349,6449</t>
  </si>
  <si>
    <t>2212</t>
  </si>
  <si>
    <t>Pasport komunikací</t>
  </si>
  <si>
    <t>Protipovodňový plán</t>
  </si>
  <si>
    <t>Únikové východy tělocvična Základní školy Město Albrechtice</t>
  </si>
  <si>
    <t>Nasvětlení sloupu se sochou Sv.Anny Samotřetí na náměstí</t>
  </si>
  <si>
    <t>Čtyřkolka pro hasiče</t>
  </si>
  <si>
    <t>celkem ostatní položky / 6119, 6130, 6313, 6371/</t>
  </si>
  <si>
    <r>
      <t xml:space="preserve">v tis. Kč        </t>
    </r>
    <r>
      <rPr>
        <b/>
        <sz val="10"/>
        <rFont val="Arial"/>
        <family val="2"/>
      </rPr>
      <t>rok 2019</t>
    </r>
  </si>
  <si>
    <t xml:space="preserve">                            Schváleno na Zastupitelstvu Města Město Albechtice dne 24.6.2020 usnesení č.20/18Z/7.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</si>
</sst>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.##0.00,&quot;Kč&quot;"/>
    <numFmt numFmtId="167" formatCode="#,##0&quot;Kč&quot;"/>
    <numFmt numFmtId="168" formatCode="#,##0.00&quot;Kč&quot;"/>
    <numFmt numFmtId="169" formatCode="#\ ##,000&quot;Kč&quot;"/>
    <numFmt numFmtId="170" formatCode="0.0"/>
    <numFmt numFmtId="171" formatCode="#,##0.0"/>
    <numFmt numFmtId="172" formatCode="#,##0.000"/>
    <numFmt numFmtId="173" formatCode="#,##0.0000"/>
    <numFmt numFmtId="174" formatCode="0.000"/>
    <numFmt numFmtId="175" formatCode="#,##0.00000"/>
    <numFmt numFmtId="176" formatCode="#,##0.00\ [$Kč-405];[Red]\-#,##0.00\ [$Kč-405]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05]d\.\ mmmm\ yyyy"/>
    <numFmt numFmtId="181" formatCode="#,###.00"/>
    <numFmt numFmtId="182" formatCode="?????"/>
    <numFmt numFmtId="183" formatCode="[$¥€-2]\ #\ ##,000_);[Red]\([$€-2]\ #\ ##,000\)"/>
    <numFmt numFmtId="184" formatCode="#,##0.00_ ;[Red]\-#,##0.00\ "/>
    <numFmt numFmtId="185" formatCode="[$-405]mmmm\ yy;@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i/>
      <u val="single"/>
      <sz val="10"/>
      <name val="Arial"/>
      <family val="2"/>
    </font>
    <font>
      <b/>
      <sz val="12"/>
      <name val="Arial CE"/>
      <family val="2"/>
    </font>
    <font>
      <b/>
      <u val="single"/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Courier New"/>
      <family val="3"/>
    </font>
    <font>
      <sz val="6.5"/>
      <name val="Courier New"/>
      <family val="3"/>
    </font>
    <font>
      <b/>
      <sz val="11"/>
      <name val="Courier New"/>
      <family val="3"/>
    </font>
    <font>
      <b/>
      <sz val="6.5"/>
      <name val="Courier New"/>
      <family val="3"/>
    </font>
    <font>
      <b/>
      <sz val="11"/>
      <name val="Arial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9"/>
      <name val="Arial"/>
      <family val="2"/>
    </font>
    <font>
      <b/>
      <u val="single"/>
      <sz val="9"/>
      <name val="Arial CE"/>
      <family val="0"/>
    </font>
    <font>
      <b/>
      <sz val="9"/>
      <name val="Arial CE"/>
      <family val="2"/>
    </font>
    <font>
      <u val="single"/>
      <sz val="9"/>
      <name val="Arial CE"/>
      <family val="0"/>
    </font>
    <font>
      <sz val="8"/>
      <color indexed="10"/>
      <name val="Arial"/>
      <family val="2"/>
    </font>
    <font>
      <sz val="9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 CE"/>
      <family val="0"/>
    </font>
    <font>
      <u val="single"/>
      <sz val="12"/>
      <name val="Arial"/>
      <family val="2"/>
    </font>
    <font>
      <b/>
      <sz val="12"/>
      <name val="Tahoma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66FFFF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9" fillId="16" borderId="2" applyNumberFormat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7" borderId="0" applyNumberFormat="0" applyBorder="0" applyAlignment="0" applyProtection="0"/>
    <xf numFmtId="0" fontId="34" fillId="0" borderId="0">
      <alignment/>
      <protection/>
    </xf>
    <xf numFmtId="0" fontId="72" fillId="0" borderId="0" applyNumberFormat="0" applyFill="0" applyBorder="0" applyAlignment="0" applyProtection="0"/>
    <xf numFmtId="0" fontId="34" fillId="18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4" borderId="0" applyNumberFormat="0" applyBorder="0" applyAlignment="0" applyProtection="0"/>
    <xf numFmtId="0" fontId="38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7" borderId="8" applyNumberFormat="0" applyAlignment="0" applyProtection="0"/>
    <xf numFmtId="0" fontId="49" fillId="19" borderId="8" applyNumberFormat="0" applyAlignment="0" applyProtection="0"/>
    <xf numFmtId="0" fontId="50" fillId="19" borderId="9" applyNumberFormat="0" applyAlignment="0" applyProtection="0"/>
    <xf numFmtId="0" fontId="5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71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3" fontId="0" fillId="24" borderId="0" xfId="0" applyNumberFormat="1" applyFont="1" applyFill="1" applyAlignment="1">
      <alignment horizontal="right"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3" fontId="0" fillId="24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 horizontal="right"/>
    </xf>
    <xf numFmtId="4" fontId="9" fillId="0" borderId="11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4" fontId="9" fillId="0" borderId="0" xfId="0" applyNumberFormat="1" applyFont="1" applyAlignment="1">
      <alignment/>
    </xf>
    <xf numFmtId="4" fontId="8" fillId="0" borderId="11" xfId="0" applyNumberFormat="1" applyFont="1" applyBorder="1" applyAlignment="1">
      <alignment/>
    </xf>
    <xf numFmtId="4" fontId="9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6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9" fillId="0" borderId="15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9" fillId="0" borderId="20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4" fontId="9" fillId="0" borderId="23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9" fillId="0" borderId="25" xfId="0" applyFont="1" applyBorder="1" applyAlignment="1">
      <alignment horizontal="center"/>
    </xf>
    <xf numFmtId="4" fontId="8" fillId="0" borderId="26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" fontId="9" fillId="25" borderId="16" xfId="0" applyNumberFormat="1" applyFont="1" applyFill="1" applyBorder="1" applyAlignment="1">
      <alignment horizontal="center"/>
    </xf>
    <xf numFmtId="4" fontId="8" fillId="25" borderId="18" xfId="0" applyNumberFormat="1" applyFont="1" applyFill="1" applyBorder="1" applyAlignment="1">
      <alignment/>
    </xf>
    <xf numFmtId="4" fontId="9" fillId="25" borderId="18" xfId="0" applyNumberFormat="1" applyFont="1" applyFill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28" xfId="0" applyFont="1" applyBorder="1" applyAlignment="1">
      <alignment wrapText="1"/>
    </xf>
    <xf numFmtId="4" fontId="8" fillId="25" borderId="17" xfId="0" applyNumberFormat="1" applyFont="1" applyFill="1" applyBorder="1" applyAlignment="1">
      <alignment horizontal="center"/>
    </xf>
    <xf numFmtId="4" fontId="8" fillId="0" borderId="29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4" fontId="8" fillId="0" borderId="31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center"/>
    </xf>
    <xf numFmtId="4" fontId="8" fillId="0" borderId="33" xfId="0" applyNumberFormat="1" applyFont="1" applyBorder="1" applyAlignment="1">
      <alignment/>
    </xf>
    <xf numFmtId="4" fontId="8" fillId="0" borderId="34" xfId="0" applyNumberFormat="1" applyFont="1" applyBorder="1" applyAlignment="1">
      <alignment/>
    </xf>
    <xf numFmtId="4" fontId="8" fillId="0" borderId="35" xfId="0" applyNumberFormat="1" applyFont="1" applyBorder="1" applyAlignment="1">
      <alignment horizontal="left"/>
    </xf>
    <xf numFmtId="0" fontId="8" fillId="0" borderId="36" xfId="0" applyFont="1" applyBorder="1" applyAlignment="1">
      <alignment/>
    </xf>
    <xf numFmtId="4" fontId="9" fillId="25" borderId="19" xfId="0" applyNumberFormat="1" applyFont="1" applyFill="1" applyBorder="1" applyAlignment="1">
      <alignment horizontal="center"/>
    </xf>
    <xf numFmtId="4" fontId="8" fillId="0" borderId="37" xfId="0" applyNumberFormat="1" applyFont="1" applyBorder="1" applyAlignment="1">
      <alignment/>
    </xf>
    <xf numFmtId="4" fontId="8" fillId="0" borderId="3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4" fontId="4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4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0" fillId="0" borderId="38" xfId="0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4" fontId="8" fillId="24" borderId="0" xfId="0" applyNumberFormat="1" applyFont="1" applyFill="1" applyAlignment="1">
      <alignment/>
    </xf>
    <xf numFmtId="4" fontId="8" fillId="24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39" xfId="0" applyFont="1" applyBorder="1" applyAlignment="1">
      <alignment/>
    </xf>
    <xf numFmtId="4" fontId="8" fillId="0" borderId="16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0" fontId="8" fillId="0" borderId="40" xfId="0" applyFont="1" applyBorder="1" applyAlignment="1">
      <alignment/>
    </xf>
    <xf numFmtId="4" fontId="8" fillId="0" borderId="40" xfId="0" applyNumberFormat="1" applyFont="1" applyBorder="1" applyAlignment="1">
      <alignment/>
    </xf>
    <xf numFmtId="4" fontId="9" fillId="0" borderId="40" xfId="0" applyNumberFormat="1" applyFont="1" applyBorder="1" applyAlignment="1">
      <alignment/>
    </xf>
    <xf numFmtId="4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41" xfId="0" applyBorder="1" applyAlignment="1">
      <alignment/>
    </xf>
    <xf numFmtId="4" fontId="0" fillId="0" borderId="42" xfId="0" applyNumberFormat="1" applyBorder="1" applyAlignment="1">
      <alignment horizontal="right"/>
    </xf>
    <xf numFmtId="0" fontId="0" fillId="0" borderId="43" xfId="0" applyBorder="1" applyAlignment="1">
      <alignment/>
    </xf>
    <xf numFmtId="0" fontId="14" fillId="0" borderId="0" xfId="0" applyFont="1" applyAlignment="1">
      <alignment horizontal="left"/>
    </xf>
    <xf numFmtId="0" fontId="24" fillId="0" borderId="0" xfId="0" applyFont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44" xfId="0" applyFont="1" applyBorder="1" applyAlignment="1">
      <alignment/>
    </xf>
    <xf numFmtId="0" fontId="0" fillId="0" borderId="45" xfId="0" applyBorder="1" applyAlignment="1">
      <alignment/>
    </xf>
    <xf numFmtId="4" fontId="1" fillId="0" borderId="46" xfId="0" applyNumberFormat="1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4" fontId="1" fillId="0" borderId="46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19" fillId="0" borderId="0" xfId="0" applyNumberFormat="1" applyFont="1" applyAlignment="1">
      <alignment/>
    </xf>
    <xf numFmtId="0" fontId="0" fillId="24" borderId="0" xfId="0" applyFill="1" applyBorder="1" applyAlignment="1">
      <alignment/>
    </xf>
    <xf numFmtId="4" fontId="8" fillId="24" borderId="10" xfId="0" applyNumberFormat="1" applyFont="1" applyFill="1" applyBorder="1" applyAlignment="1">
      <alignment horizontal="center"/>
    </xf>
    <xf numFmtId="4" fontId="9" fillId="26" borderId="16" xfId="0" applyNumberFormat="1" applyFont="1" applyFill="1" applyBorder="1" applyAlignment="1">
      <alignment horizontal="center"/>
    </xf>
    <xf numFmtId="4" fontId="9" fillId="26" borderId="17" xfId="0" applyNumberFormat="1" applyFont="1" applyFill="1" applyBorder="1" applyAlignment="1">
      <alignment horizontal="center"/>
    </xf>
    <xf numFmtId="4" fontId="8" fillId="26" borderId="26" xfId="0" applyNumberFormat="1" applyFont="1" applyFill="1" applyBorder="1" applyAlignment="1">
      <alignment/>
    </xf>
    <xf numFmtId="4" fontId="9" fillId="26" borderId="18" xfId="0" applyNumberFormat="1" applyFont="1" applyFill="1" applyBorder="1" applyAlignment="1">
      <alignment/>
    </xf>
    <xf numFmtId="4" fontId="9" fillId="26" borderId="16" xfId="0" applyNumberFormat="1" applyFont="1" applyFill="1" applyBorder="1" applyAlignment="1">
      <alignment/>
    </xf>
    <xf numFmtId="4" fontId="9" fillId="26" borderId="40" xfId="0" applyNumberFormat="1" applyFont="1" applyFill="1" applyBorder="1" applyAlignment="1">
      <alignment/>
    </xf>
    <xf numFmtId="4" fontId="9" fillId="26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4" fontId="15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2" fontId="0" fillId="0" borderId="4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" fontId="0" fillId="24" borderId="0" xfId="0" applyNumberFormat="1" applyFill="1" applyBorder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44" xfId="0" applyNumberFormat="1" applyFont="1" applyBorder="1" applyAlignment="1">
      <alignment horizontal="right"/>
    </xf>
    <xf numFmtId="4" fontId="0" fillId="0" borderId="51" xfId="0" applyNumberFormat="1" applyBorder="1" applyAlignment="1">
      <alignment horizontal="right"/>
    </xf>
    <xf numFmtId="4" fontId="1" fillId="0" borderId="44" xfId="0" applyNumberFormat="1" applyFont="1" applyBorder="1" applyAlignment="1">
      <alignment horizontal="right"/>
    </xf>
    <xf numFmtId="0" fontId="0" fillId="0" borderId="52" xfId="0" applyBorder="1" applyAlignment="1">
      <alignment/>
    </xf>
    <xf numFmtId="4" fontId="0" fillId="0" borderId="52" xfId="0" applyNumberFormat="1" applyBorder="1" applyAlignment="1">
      <alignment/>
    </xf>
    <xf numFmtId="4" fontId="0" fillId="0" borderId="53" xfId="0" applyNumberFormat="1" applyBorder="1" applyAlignment="1">
      <alignment horizontal="right"/>
    </xf>
    <xf numFmtId="4" fontId="1" fillId="0" borderId="54" xfId="0" applyNumberFormat="1" applyFont="1" applyBorder="1" applyAlignment="1">
      <alignment horizontal="right"/>
    </xf>
    <xf numFmtId="4" fontId="0" fillId="0" borderId="42" xfId="0" applyNumberFormat="1" applyBorder="1" applyAlignment="1">
      <alignment/>
    </xf>
    <xf numFmtId="4" fontId="0" fillId="0" borderId="55" xfId="0" applyNumberFormat="1" applyBorder="1" applyAlignment="1">
      <alignment/>
    </xf>
    <xf numFmtId="0" fontId="0" fillId="0" borderId="0" xfId="0" applyFill="1" applyBorder="1" applyAlignment="1">
      <alignment/>
    </xf>
    <xf numFmtId="4" fontId="26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40" xfId="0" applyNumberFormat="1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3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76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1" fillId="4" borderId="40" xfId="0" applyNumberFormat="1" applyFont="1" applyFill="1" applyBorder="1" applyAlignment="1">
      <alignment/>
    </xf>
    <xf numFmtId="0" fontId="21" fillId="27" borderId="0" xfId="0" applyFont="1" applyFill="1" applyAlignment="1">
      <alignment/>
    </xf>
    <xf numFmtId="0" fontId="15" fillId="27" borderId="0" xfId="0" applyFont="1" applyFill="1" applyBorder="1" applyAlignment="1">
      <alignment/>
    </xf>
    <xf numFmtId="4" fontId="15" fillId="27" borderId="0" xfId="0" applyNumberFormat="1" applyFont="1" applyFill="1" applyAlignment="1">
      <alignment/>
    </xf>
    <xf numFmtId="0" fontId="19" fillId="27" borderId="0" xfId="0" applyFont="1" applyFill="1" applyAlignment="1">
      <alignment/>
    </xf>
    <xf numFmtId="4" fontId="0" fillId="0" borderId="42" xfId="0" applyNumberFormat="1" applyFont="1" applyBorder="1" applyAlignment="1">
      <alignment/>
    </xf>
    <xf numFmtId="0" fontId="9" fillId="0" borderId="0" xfId="0" applyFont="1" applyBorder="1" applyAlignment="1">
      <alignment/>
    </xf>
    <xf numFmtId="176" fontId="27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6" fontId="2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181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 horizontal="right"/>
    </xf>
    <xf numFmtId="0" fontId="9" fillId="0" borderId="58" xfId="0" applyFont="1" applyBorder="1" applyAlignment="1">
      <alignment horizontal="right"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3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181" fontId="0" fillId="0" borderId="0" xfId="0" applyNumberFormat="1" applyBorder="1" applyAlignment="1">
      <alignment/>
    </xf>
    <xf numFmtId="0" fontId="8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81" fontId="1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49" fontId="34" fillId="0" borderId="0" xfId="0" applyNumberFormat="1" applyFont="1" applyBorder="1" applyAlignment="1">
      <alignment horizontal="left"/>
    </xf>
    <xf numFmtId="0" fontId="14" fillId="27" borderId="64" xfId="0" applyFont="1" applyFill="1" applyBorder="1" applyAlignment="1">
      <alignment/>
    </xf>
    <xf numFmtId="0" fontId="0" fillId="27" borderId="64" xfId="0" applyFill="1" applyBorder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3" borderId="0" xfId="0" applyFont="1" applyFill="1" applyAlignment="1">
      <alignment/>
    </xf>
    <xf numFmtId="0" fontId="52" fillId="27" borderId="0" xfId="0" applyFont="1" applyFill="1" applyAlignment="1">
      <alignment/>
    </xf>
    <xf numFmtId="0" fontId="28" fillId="0" borderId="0" xfId="0" applyFont="1" applyFill="1" applyAlignment="1">
      <alignment/>
    </xf>
    <xf numFmtId="0" fontId="53" fillId="0" borderId="0" xfId="0" applyFont="1" applyAlignment="1">
      <alignment/>
    </xf>
    <xf numFmtId="49" fontId="28" fillId="0" borderId="0" xfId="0" applyNumberFormat="1" applyFont="1" applyFill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49" fontId="54" fillId="0" borderId="0" xfId="0" applyNumberFormat="1" applyFont="1" applyFill="1" applyAlignment="1">
      <alignment horizontal="center"/>
    </xf>
    <xf numFmtId="0" fontId="55" fillId="0" borderId="0" xfId="0" applyFont="1" applyAlignment="1">
      <alignment/>
    </xf>
    <xf numFmtId="4" fontId="55" fillId="0" borderId="0" xfId="0" applyNumberFormat="1" applyFont="1" applyFill="1" applyAlignment="1">
      <alignment/>
    </xf>
    <xf numFmtId="0" fontId="53" fillId="0" borderId="0" xfId="0" applyFont="1" applyAlignment="1">
      <alignment/>
    </xf>
    <xf numFmtId="4" fontId="28" fillId="0" borderId="0" xfId="0" applyNumberFormat="1" applyFont="1" applyFill="1" applyAlignment="1">
      <alignment/>
    </xf>
    <xf numFmtId="4" fontId="53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14" fontId="28" fillId="0" borderId="0" xfId="0" applyNumberFormat="1" applyFont="1" applyAlignment="1">
      <alignment/>
    </xf>
    <xf numFmtId="4" fontId="55" fillId="0" borderId="0" xfId="0" applyNumberFormat="1" applyFont="1" applyFill="1" applyAlignment="1">
      <alignment/>
    </xf>
    <xf numFmtId="4" fontId="56" fillId="0" borderId="18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9" fillId="26" borderId="18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28" fillId="0" borderId="65" xfId="0" applyFont="1" applyBorder="1" applyAlignment="1">
      <alignment/>
    </xf>
    <xf numFmtId="0" fontId="28" fillId="0" borderId="66" xfId="0" applyFont="1" applyBorder="1" applyAlignment="1">
      <alignment horizontal="left"/>
    </xf>
    <xf numFmtId="49" fontId="28" fillId="0" borderId="66" xfId="0" applyNumberFormat="1" applyFont="1" applyBorder="1" applyAlignment="1">
      <alignment horizontal="left"/>
    </xf>
    <xf numFmtId="181" fontId="28" fillId="0" borderId="66" xfId="0" applyNumberFormat="1" applyFont="1" applyBorder="1" applyAlignment="1">
      <alignment/>
    </xf>
    <xf numFmtId="0" fontId="28" fillId="0" borderId="66" xfId="0" applyFont="1" applyBorder="1" applyAlignment="1">
      <alignment horizontal="right"/>
    </xf>
    <xf numFmtId="0" fontId="28" fillId="0" borderId="66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7" fillId="0" borderId="57" xfId="0" applyFont="1" applyBorder="1" applyAlignment="1">
      <alignment/>
    </xf>
    <xf numFmtId="0" fontId="27" fillId="0" borderId="58" xfId="0" applyFont="1" applyBorder="1" applyAlignment="1">
      <alignment/>
    </xf>
    <xf numFmtId="0" fontId="27" fillId="0" borderId="59" xfId="0" applyFont="1" applyBorder="1" applyAlignment="1">
      <alignment horizontal="right"/>
    </xf>
    <xf numFmtId="0" fontId="27" fillId="0" borderId="58" xfId="0" applyFont="1" applyBorder="1" applyAlignment="1">
      <alignment horizontal="right"/>
    </xf>
    <xf numFmtId="0" fontId="28" fillId="0" borderId="60" xfId="0" applyFont="1" applyBorder="1" applyAlignment="1">
      <alignment/>
    </xf>
    <xf numFmtId="0" fontId="28" fillId="0" borderId="61" xfId="0" applyFont="1" applyBorder="1" applyAlignment="1">
      <alignment/>
    </xf>
    <xf numFmtId="0" fontId="28" fillId="0" borderId="62" xfId="0" applyFont="1" applyBorder="1" applyAlignment="1">
      <alignment/>
    </xf>
    <xf numFmtId="0" fontId="28" fillId="0" borderId="63" xfId="0" applyFont="1" applyBorder="1" applyAlignment="1">
      <alignment/>
    </xf>
    <xf numFmtId="49" fontId="28" fillId="0" borderId="66" xfId="0" applyNumberFormat="1" applyFont="1" applyBorder="1" applyAlignment="1">
      <alignment/>
    </xf>
    <xf numFmtId="4" fontId="28" fillId="0" borderId="66" xfId="0" applyNumberFormat="1" applyFont="1" applyBorder="1" applyAlignment="1">
      <alignment/>
    </xf>
    <xf numFmtId="49" fontId="28" fillId="0" borderId="66" xfId="0" applyNumberFormat="1" applyFont="1" applyBorder="1" applyAlignment="1">
      <alignment horizontal="right"/>
    </xf>
    <xf numFmtId="49" fontId="57" fillId="0" borderId="66" xfId="0" applyNumberFormat="1" applyFont="1" applyBorder="1" applyAlignment="1">
      <alignment horizontal="center"/>
    </xf>
    <xf numFmtId="0" fontId="57" fillId="0" borderId="66" xfId="0" applyFont="1" applyBorder="1" applyAlignment="1">
      <alignment/>
    </xf>
    <xf numFmtId="0" fontId="57" fillId="0" borderId="66" xfId="0" applyFont="1" applyBorder="1" applyAlignment="1">
      <alignment horizontal="left"/>
    </xf>
    <xf numFmtId="49" fontId="57" fillId="0" borderId="66" xfId="0" applyNumberFormat="1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181" fontId="27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181" fontId="27" fillId="0" borderId="0" xfId="0" applyNumberFormat="1" applyFont="1" applyBorder="1" applyAlignment="1">
      <alignment/>
    </xf>
    <xf numFmtId="0" fontId="1" fillId="4" borderId="40" xfId="0" applyFont="1" applyFill="1" applyBorder="1" applyAlignment="1">
      <alignment horizontal="center"/>
    </xf>
    <xf numFmtId="0" fontId="1" fillId="4" borderId="40" xfId="0" applyFont="1" applyFill="1" applyBorder="1" applyAlignment="1">
      <alignment/>
    </xf>
    <xf numFmtId="4" fontId="27" fillId="4" borderId="40" xfId="0" applyNumberFormat="1" applyFont="1" applyFill="1" applyBorder="1" applyAlignment="1">
      <alignment/>
    </xf>
    <xf numFmtId="0" fontId="27" fillId="4" borderId="40" xfId="0" applyFont="1" applyFill="1" applyBorder="1" applyAlignment="1">
      <alignment horizontal="center" vertical="center"/>
    </xf>
    <xf numFmtId="0" fontId="27" fillId="4" borderId="40" xfId="0" applyFont="1" applyFill="1" applyBorder="1" applyAlignment="1">
      <alignment wrapText="1"/>
    </xf>
    <xf numFmtId="0" fontId="27" fillId="4" borderId="40" xfId="0" applyFont="1" applyFill="1" applyBorder="1" applyAlignment="1">
      <alignment horizontal="center" vertical="center" wrapText="1"/>
    </xf>
    <xf numFmtId="0" fontId="28" fillId="0" borderId="40" xfId="0" applyFont="1" applyBorder="1" applyAlignment="1">
      <alignment/>
    </xf>
    <xf numFmtId="0" fontId="28" fillId="0" borderId="51" xfId="0" applyFont="1" applyFill="1" applyBorder="1" applyAlignment="1">
      <alignment/>
    </xf>
    <xf numFmtId="0" fontId="28" fillId="0" borderId="67" xfId="0" applyFont="1" applyFill="1" applyBorder="1" applyAlignment="1">
      <alignment shrinkToFit="1"/>
    </xf>
    <xf numFmtId="4" fontId="28" fillId="0" borderId="40" xfId="0" applyNumberFormat="1" applyFont="1" applyBorder="1" applyAlignment="1">
      <alignment/>
    </xf>
    <xf numFmtId="0" fontId="28" fillId="0" borderId="51" xfId="0" applyFont="1" applyFill="1" applyBorder="1" applyAlignment="1">
      <alignment shrinkToFit="1"/>
    </xf>
    <xf numFmtId="0" fontId="28" fillId="0" borderId="67" xfId="0" applyFont="1" applyFill="1" applyBorder="1" applyAlignment="1">
      <alignment/>
    </xf>
    <xf numFmtId="0" fontId="1" fillId="4" borderId="51" xfId="0" applyFont="1" applyFill="1" applyBorder="1" applyAlignment="1">
      <alignment shrinkToFit="1"/>
    </xf>
    <xf numFmtId="0" fontId="0" fillId="4" borderId="67" xfId="0" applyFill="1" applyBorder="1" applyAlignment="1">
      <alignment shrinkToFit="1"/>
    </xf>
    <xf numFmtId="4" fontId="1" fillId="4" borderId="40" xfId="0" applyNumberFormat="1" applyFont="1" applyFill="1" applyBorder="1" applyAlignment="1">
      <alignment/>
    </xf>
    <xf numFmtId="4" fontId="28" fillId="4" borderId="40" xfId="0" applyNumberFormat="1" applyFont="1" applyFill="1" applyBorder="1" applyAlignment="1">
      <alignment/>
    </xf>
    <xf numFmtId="4" fontId="73" fillId="0" borderId="0" xfId="0" applyNumberFormat="1" applyFont="1" applyAlignment="1">
      <alignment/>
    </xf>
    <xf numFmtId="0" fontId="74" fillId="0" borderId="0" xfId="0" applyFont="1" applyAlignment="1">
      <alignment/>
    </xf>
    <xf numFmtId="49" fontId="0" fillId="0" borderId="40" xfId="0" applyNumberFormat="1" applyFont="1" applyBorder="1" applyAlignment="1">
      <alignment horizontal="right"/>
    </xf>
    <xf numFmtId="0" fontId="0" fillId="0" borderId="40" xfId="0" applyFont="1" applyBorder="1" applyAlignment="1">
      <alignment/>
    </xf>
    <xf numFmtId="4" fontId="73" fillId="0" borderId="40" xfId="0" applyNumberFormat="1" applyFont="1" applyBorder="1" applyAlignment="1">
      <alignment/>
    </xf>
    <xf numFmtId="0" fontId="0" fillId="28" borderId="40" xfId="0" applyFill="1" applyBorder="1" applyAlignment="1">
      <alignment/>
    </xf>
    <xf numFmtId="0" fontId="0" fillId="28" borderId="4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29" borderId="0" xfId="0" applyFill="1" applyAlignment="1">
      <alignment/>
    </xf>
    <xf numFmtId="4" fontId="74" fillId="28" borderId="40" xfId="0" applyNumberFormat="1" applyFont="1" applyFill="1" applyBorder="1" applyAlignment="1">
      <alignment/>
    </xf>
    <xf numFmtId="0" fontId="34" fillId="0" borderId="0" xfId="46">
      <alignment/>
      <protection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8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0" fontId="15" fillId="29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34" fillId="0" borderId="41" xfId="46" applyBorder="1">
      <alignment/>
      <protection/>
    </xf>
    <xf numFmtId="0" fontId="23" fillId="0" borderId="68" xfId="46" applyFont="1" applyBorder="1">
      <alignment/>
      <protection/>
    </xf>
    <xf numFmtId="0" fontId="23" fillId="0" borderId="68" xfId="46" applyFont="1" applyBorder="1" applyAlignment="1">
      <alignment horizontal="left"/>
      <protection/>
    </xf>
    <xf numFmtId="2" fontId="34" fillId="0" borderId="40" xfId="46" applyNumberFormat="1" applyBorder="1">
      <alignment/>
      <protection/>
    </xf>
    <xf numFmtId="10" fontId="34" fillId="0" borderId="42" xfId="46" applyNumberFormat="1" applyBorder="1" applyAlignment="1">
      <alignment horizontal="right"/>
      <protection/>
    </xf>
    <xf numFmtId="0" fontId="61" fillId="27" borderId="0" xfId="0" applyFont="1" applyFill="1" applyAlignment="1">
      <alignment/>
    </xf>
    <xf numFmtId="4" fontId="0" fillId="0" borderId="51" xfId="0" applyNumberFormat="1" applyBorder="1" applyAlignment="1">
      <alignment/>
    </xf>
    <xf numFmtId="4" fontId="0" fillId="0" borderId="53" xfId="0" applyNumberFormat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69" xfId="0" applyNumberFormat="1" applyBorder="1" applyAlignment="1">
      <alignment/>
    </xf>
    <xf numFmtId="4" fontId="0" fillId="0" borderId="70" xfId="0" applyNumberFormat="1" applyBorder="1" applyAlignment="1">
      <alignment/>
    </xf>
    <xf numFmtId="0" fontId="0" fillId="30" borderId="38" xfId="0" applyFont="1" applyFill="1" applyBorder="1" applyAlignment="1">
      <alignment/>
    </xf>
    <xf numFmtId="0" fontId="18" fillId="0" borderId="0" xfId="0" applyFont="1" applyAlignment="1">
      <alignment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4" fontId="53" fillId="31" borderId="0" xfId="0" applyNumberFormat="1" applyFont="1" applyFill="1" applyAlignment="1">
      <alignment/>
    </xf>
    <xf numFmtId="4" fontId="53" fillId="31" borderId="0" xfId="0" applyNumberFormat="1" applyFont="1" applyFill="1" applyAlignment="1">
      <alignment/>
    </xf>
    <xf numFmtId="4" fontId="23" fillId="31" borderId="0" xfId="0" applyNumberFormat="1" applyFont="1" applyFill="1" applyAlignment="1">
      <alignment/>
    </xf>
    <xf numFmtId="4" fontId="19" fillId="31" borderId="0" xfId="0" applyNumberFormat="1" applyFont="1" applyFill="1" applyAlignment="1">
      <alignment/>
    </xf>
    <xf numFmtId="4" fontId="53" fillId="32" borderId="0" xfId="0" applyNumberFormat="1" applyFont="1" applyFill="1" applyAlignment="1">
      <alignment/>
    </xf>
    <xf numFmtId="49" fontId="28" fillId="0" borderId="60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9" fillId="0" borderId="0" xfId="0" applyNumberFormat="1" applyFont="1" applyAlignment="1">
      <alignment horizontal="center"/>
    </xf>
    <xf numFmtId="4" fontId="1" fillId="0" borderId="71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1" fillId="0" borderId="72" xfId="0" applyNumberFormat="1" applyFont="1" applyBorder="1" applyAlignment="1">
      <alignment horizontal="right"/>
    </xf>
    <xf numFmtId="4" fontId="1" fillId="0" borderId="72" xfId="0" applyNumberFormat="1" applyFont="1" applyBorder="1" applyAlignment="1">
      <alignment/>
    </xf>
    <xf numFmtId="4" fontId="0" fillId="0" borderId="73" xfId="0" applyNumberFormat="1" applyBorder="1" applyAlignment="1">
      <alignment/>
    </xf>
    <xf numFmtId="4" fontId="0" fillId="0" borderId="74" xfId="0" applyNumberFormat="1" applyBorder="1" applyAlignment="1">
      <alignment/>
    </xf>
    <xf numFmtId="4" fontId="1" fillId="0" borderId="54" xfId="0" applyNumberFormat="1" applyFont="1" applyBorder="1" applyAlignment="1">
      <alignment horizontal="right"/>
    </xf>
    <xf numFmtId="4" fontId="1" fillId="0" borderId="75" xfId="0" applyNumberFormat="1" applyFont="1" applyBorder="1" applyAlignment="1">
      <alignment horizontal="right"/>
    </xf>
    <xf numFmtId="4" fontId="1" fillId="0" borderId="76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41" xfId="0" applyFont="1" applyBorder="1" applyAlignment="1">
      <alignment/>
    </xf>
    <xf numFmtId="4" fontId="1" fillId="0" borderId="77" xfId="0" applyNumberFormat="1" applyFont="1" applyBorder="1" applyAlignment="1">
      <alignment/>
    </xf>
    <xf numFmtId="4" fontId="1" fillId="0" borderId="54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wrapText="1"/>
    </xf>
    <xf numFmtId="0" fontId="0" fillId="33" borderId="40" xfId="0" applyFont="1" applyFill="1" applyBorder="1" applyAlignment="1">
      <alignment/>
    </xf>
    <xf numFmtId="0" fontId="0" fillId="33" borderId="40" xfId="0" applyFill="1" applyBorder="1" applyAlignment="1">
      <alignment/>
    </xf>
    <xf numFmtId="4" fontId="0" fillId="33" borderId="40" xfId="0" applyNumberForma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40" xfId="0" applyFill="1" applyBorder="1" applyAlignment="1">
      <alignment/>
    </xf>
    <xf numFmtId="4" fontId="0" fillId="34" borderId="40" xfId="0" applyNumberFormat="1" applyFill="1" applyBorder="1" applyAlignment="1">
      <alignment/>
    </xf>
    <xf numFmtId="0" fontId="4" fillId="30" borderId="38" xfId="0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4" fontId="23" fillId="0" borderId="68" xfId="46" applyNumberFormat="1" applyFont="1" applyBorder="1" applyAlignment="1">
      <alignment horizontal="right"/>
      <protection/>
    </xf>
    <xf numFmtId="4" fontId="34" fillId="0" borderId="68" xfId="46" applyNumberFormat="1" applyBorder="1" applyAlignment="1">
      <alignment horizontal="right"/>
      <protection/>
    </xf>
    <xf numFmtId="0" fontId="1" fillId="4" borderId="40" xfId="0" applyFont="1" applyFill="1" applyBorder="1" applyAlignment="1">
      <alignment horizontal="center"/>
    </xf>
    <xf numFmtId="10" fontId="34" fillId="0" borderId="68" xfId="46" applyNumberFormat="1" applyBorder="1" applyAlignment="1">
      <alignment horizontal="right"/>
      <protection/>
    </xf>
    <xf numFmtId="184" fontId="23" fillId="0" borderId="68" xfId="46" applyNumberFormat="1" applyFont="1" applyBorder="1" applyAlignment="1">
      <alignment horizontal="right"/>
      <protection/>
    </xf>
    <xf numFmtId="0" fontId="1" fillId="35" borderId="0" xfId="0" applyFont="1" applyFill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4" fillId="27" borderId="64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0" fontId="5" fillId="27" borderId="0" xfId="0" applyFont="1" applyFill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4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2" fillId="0" borderId="0" xfId="0" applyFont="1" applyAlignment="1">
      <alignment/>
    </xf>
    <xf numFmtId="4" fontId="27" fillId="0" borderId="0" xfId="0" applyNumberFormat="1" applyFont="1" applyFill="1" applyAlignment="1">
      <alignment/>
    </xf>
    <xf numFmtId="4" fontId="53" fillId="0" borderId="0" xfId="0" applyNumberFormat="1" applyFont="1" applyFill="1" applyAlignment="1">
      <alignment/>
    </xf>
    <xf numFmtId="0" fontId="28" fillId="0" borderId="66" xfId="0" applyFont="1" applyBorder="1" applyAlignment="1">
      <alignment horizontal="left"/>
    </xf>
    <xf numFmtId="49" fontId="28" fillId="0" borderId="66" xfId="0" applyNumberFormat="1" applyFont="1" applyBorder="1" applyAlignment="1">
      <alignment horizontal="left"/>
    </xf>
    <xf numFmtId="181" fontId="28" fillId="0" borderId="66" xfId="0" applyNumberFormat="1" applyFont="1" applyFill="1" applyBorder="1" applyAlignment="1">
      <alignment/>
    </xf>
    <xf numFmtId="0" fontId="28" fillId="0" borderId="66" xfId="0" applyFont="1" applyBorder="1" applyAlignment="1">
      <alignment/>
    </xf>
    <xf numFmtId="49" fontId="28" fillId="0" borderId="66" xfId="0" applyNumberFormat="1" applyFont="1" applyBorder="1" applyAlignment="1">
      <alignment/>
    </xf>
    <xf numFmtId="0" fontId="28" fillId="0" borderId="65" xfId="0" applyFont="1" applyBorder="1" applyAlignment="1">
      <alignment/>
    </xf>
    <xf numFmtId="10" fontId="1" fillId="0" borderId="0" xfId="0" applyNumberFormat="1" applyFont="1" applyAlignment="1">
      <alignment/>
    </xf>
    <xf numFmtId="0" fontId="15" fillId="29" borderId="0" xfId="0" applyFont="1" applyFill="1" applyAlignment="1">
      <alignment/>
    </xf>
    <xf numFmtId="4" fontId="1" fillId="0" borderId="78" xfId="0" applyNumberFormat="1" applyFont="1" applyBorder="1" applyAlignment="1">
      <alignment horizontal="right"/>
    </xf>
    <xf numFmtId="0" fontId="0" fillId="0" borderId="40" xfId="0" applyFont="1" applyBorder="1" applyAlignment="1">
      <alignment horizontal="center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23" fillId="0" borderId="79" xfId="46" applyFont="1" applyBorder="1" applyAlignment="1">
      <alignment horizontal="center"/>
      <protection/>
    </xf>
    <xf numFmtId="0" fontId="23" fillId="0" borderId="80" xfId="46" applyFont="1" applyBorder="1" applyAlignment="1">
      <alignment horizontal="center"/>
      <protection/>
    </xf>
    <xf numFmtId="0" fontId="23" fillId="0" borderId="81" xfId="46" applyFont="1" applyBorder="1" applyAlignment="1">
      <alignment horizontal="center"/>
      <protection/>
    </xf>
    <xf numFmtId="0" fontId="34" fillId="0" borderId="82" xfId="46" applyFont="1" applyBorder="1" applyAlignment="1">
      <alignment horizontal="left"/>
      <protection/>
    </xf>
    <xf numFmtId="0" fontId="34" fillId="0" borderId="83" xfId="46" applyFont="1" applyBorder="1">
      <alignment/>
      <protection/>
    </xf>
    <xf numFmtId="2" fontId="34" fillId="0" borderId="83" xfId="46" applyNumberFormat="1" applyFont="1" applyBorder="1" applyAlignment="1">
      <alignment horizontal="right"/>
      <protection/>
    </xf>
    <xf numFmtId="10" fontId="34" fillId="0" borderId="84" xfId="46" applyNumberFormat="1" applyFont="1" applyBorder="1" applyAlignment="1">
      <alignment horizontal="right"/>
      <protection/>
    </xf>
    <xf numFmtId="0" fontId="23" fillId="19" borderId="41" xfId="46" applyFont="1" applyFill="1" applyBorder="1" applyAlignment="1">
      <alignment horizontal="left"/>
      <protection/>
    </xf>
    <xf numFmtId="0" fontId="23" fillId="19" borderId="40" xfId="46" applyFont="1" applyFill="1" applyBorder="1">
      <alignment/>
      <protection/>
    </xf>
    <xf numFmtId="2" fontId="23" fillId="19" borderId="40" xfId="46" applyNumberFormat="1" applyFont="1" applyFill="1" applyBorder="1" applyAlignment="1">
      <alignment horizontal="right"/>
      <protection/>
    </xf>
    <xf numFmtId="10" fontId="23" fillId="19" borderId="42" xfId="46" applyNumberFormat="1" applyFont="1" applyFill="1" applyBorder="1" applyAlignment="1">
      <alignment horizontal="right"/>
      <protection/>
    </xf>
    <xf numFmtId="4" fontId="75" fillId="0" borderId="40" xfId="0" applyNumberFormat="1" applyFont="1" applyBorder="1" applyAlignment="1">
      <alignment/>
    </xf>
    <xf numFmtId="4" fontId="76" fillId="4" borderId="40" xfId="0" applyNumberFormat="1" applyFont="1" applyFill="1" applyBorder="1" applyAlignment="1">
      <alignment/>
    </xf>
    <xf numFmtId="0" fontId="73" fillId="0" borderId="0" xfId="0" applyFont="1" applyAlignment="1">
      <alignment/>
    </xf>
    <xf numFmtId="4" fontId="1" fillId="35" borderId="0" xfId="0" applyNumberFormat="1" applyFont="1" applyFill="1" applyAlignment="1">
      <alignment/>
    </xf>
    <xf numFmtId="0" fontId="74" fillId="0" borderId="0" xfId="0" applyFont="1" applyBorder="1" applyAlignment="1">
      <alignment/>
    </xf>
    <xf numFmtId="4" fontId="74" fillId="0" borderId="0" xfId="0" applyNumberFormat="1" applyFont="1" applyBorder="1" applyAlignment="1">
      <alignment/>
    </xf>
    <xf numFmtId="0" fontId="77" fillId="0" borderId="0" xfId="0" applyFont="1" applyBorder="1" applyAlignment="1">
      <alignment/>
    </xf>
    <xf numFmtId="4" fontId="77" fillId="0" borderId="0" xfId="0" applyNumberFormat="1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left"/>
    </xf>
    <xf numFmtId="4" fontId="78" fillId="0" borderId="0" xfId="0" applyNumberFormat="1" applyFont="1" applyBorder="1" applyAlignment="1">
      <alignment/>
    </xf>
    <xf numFmtId="0" fontId="0" fillId="0" borderId="38" xfId="0" applyFont="1" applyBorder="1" applyAlignment="1">
      <alignment/>
    </xf>
    <xf numFmtId="4" fontId="0" fillId="0" borderId="38" xfId="0" applyNumberFormat="1" applyFont="1" applyBorder="1" applyAlignment="1">
      <alignment/>
    </xf>
    <xf numFmtId="0" fontId="1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/>
    </xf>
    <xf numFmtId="4" fontId="73" fillId="0" borderId="0" xfId="0" applyNumberFormat="1" applyFont="1" applyFill="1" applyAlignment="1">
      <alignment/>
    </xf>
    <xf numFmtId="4" fontId="73" fillId="0" borderId="40" xfId="0" applyNumberFormat="1" applyFont="1" applyFill="1" applyBorder="1" applyAlignment="1">
      <alignment/>
    </xf>
    <xf numFmtId="4" fontId="73" fillId="0" borderId="0" xfId="0" applyNumberFormat="1" applyFont="1" applyFill="1" applyBorder="1" applyAlignment="1">
      <alignment/>
    </xf>
    <xf numFmtId="0" fontId="73" fillId="0" borderId="4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4" fontId="52" fillId="27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4" fontId="52" fillId="0" borderId="0" xfId="0" applyNumberFormat="1" applyFont="1" applyFill="1" applyAlignment="1">
      <alignment/>
    </xf>
    <xf numFmtId="0" fontId="27" fillId="3" borderId="0" xfId="0" applyFont="1" applyFill="1" applyAlignment="1">
      <alignment/>
    </xf>
    <xf numFmtId="4" fontId="28" fillId="0" borderId="0" xfId="0" applyNumberFormat="1" applyFont="1" applyAlignment="1">
      <alignment/>
    </xf>
    <xf numFmtId="0" fontId="0" fillId="0" borderId="38" xfId="0" applyFont="1" applyFill="1" applyBorder="1" applyAlignment="1">
      <alignment/>
    </xf>
    <xf numFmtId="0" fontId="16" fillId="0" borderId="0" xfId="0" applyFont="1" applyAlignment="1">
      <alignment/>
    </xf>
    <xf numFmtId="0" fontId="1" fillId="29" borderId="0" xfId="0" applyFont="1" applyFill="1" applyAlignment="1">
      <alignment/>
    </xf>
    <xf numFmtId="4" fontId="1" fillId="29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27" borderId="0" xfId="0" applyFont="1" applyFill="1" applyAlignment="1">
      <alignment/>
    </xf>
    <xf numFmtId="0" fontId="1" fillId="0" borderId="40" xfId="0" applyFont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1" fillId="37" borderId="4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37" borderId="4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37" borderId="51" xfId="0" applyFont="1" applyFill="1" applyBorder="1" applyAlignment="1">
      <alignment/>
    </xf>
    <xf numFmtId="0" fontId="0" fillId="37" borderId="40" xfId="0" applyFont="1" applyFill="1" applyBorder="1" applyAlignment="1">
      <alignment/>
    </xf>
    <xf numFmtId="4" fontId="0" fillId="37" borderId="40" xfId="0" applyNumberFormat="1" applyFont="1" applyFill="1" applyBorder="1" applyAlignment="1">
      <alignment/>
    </xf>
    <xf numFmtId="0" fontId="0" fillId="37" borderId="56" xfId="0" applyFont="1" applyFill="1" applyBorder="1" applyAlignment="1">
      <alignment/>
    </xf>
    <xf numFmtId="0" fontId="0" fillId="37" borderId="85" xfId="0" applyFont="1" applyFill="1" applyBorder="1" applyAlignment="1">
      <alignment/>
    </xf>
    <xf numFmtId="0" fontId="4" fillId="27" borderId="40" xfId="0" applyFont="1" applyFill="1" applyBorder="1" applyAlignment="1">
      <alignment/>
    </xf>
    <xf numFmtId="4" fontId="4" fillId="27" borderId="40" xfId="0" applyNumberFormat="1" applyFont="1" applyFill="1" applyBorder="1" applyAlignment="1">
      <alignment/>
    </xf>
    <xf numFmtId="0" fontId="7" fillId="27" borderId="4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1" fillId="0" borderId="40" xfId="0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4" fontId="0" fillId="33" borderId="40" xfId="0" applyNumberFormat="1" applyFont="1" applyFill="1" applyBorder="1" applyAlignment="1">
      <alignment/>
    </xf>
    <xf numFmtId="0" fontId="1" fillId="38" borderId="86" xfId="0" applyFont="1" applyFill="1" applyBorder="1" applyAlignment="1">
      <alignment/>
    </xf>
    <xf numFmtId="0" fontId="12" fillId="27" borderId="87" xfId="0" applyFont="1" applyFill="1" applyBorder="1" applyAlignment="1">
      <alignment horizontal="left"/>
    </xf>
    <xf numFmtId="0" fontId="0" fillId="27" borderId="87" xfId="0" applyFont="1" applyFill="1" applyBorder="1" applyAlignment="1">
      <alignment/>
    </xf>
    <xf numFmtId="0" fontId="34" fillId="0" borderId="88" xfId="46" applyBorder="1">
      <alignment/>
      <protection/>
    </xf>
    <xf numFmtId="0" fontId="34" fillId="0" borderId="89" xfId="46" applyBorder="1">
      <alignment/>
      <protection/>
    </xf>
    <xf numFmtId="2" fontId="34" fillId="0" borderId="90" xfId="46" applyNumberFormat="1" applyBorder="1">
      <alignment/>
      <protection/>
    </xf>
    <xf numFmtId="2" fontId="34" fillId="0" borderId="91" xfId="46" applyNumberFormat="1" applyBorder="1">
      <alignment/>
      <protection/>
    </xf>
    <xf numFmtId="2" fontId="34" fillId="0" borderId="92" xfId="46" applyNumberFormat="1" applyBorder="1">
      <alignment/>
      <protection/>
    </xf>
    <xf numFmtId="10" fontId="34" fillId="0" borderId="93" xfId="46" applyNumberFormat="1" applyBorder="1" applyAlignment="1">
      <alignment horizontal="right"/>
      <protection/>
    </xf>
    <xf numFmtId="0" fontId="34" fillId="0" borderId="0" xfId="46" applyAlignment="1">
      <alignment horizontal="center"/>
      <protection/>
    </xf>
    <xf numFmtId="0" fontId="23" fillId="0" borderId="0" xfId="46" applyFont="1">
      <alignment/>
      <protection/>
    </xf>
    <xf numFmtId="0" fontId="22" fillId="0" borderId="0" xfId="46" applyFont="1" applyAlignment="1">
      <alignment horizontal="center"/>
      <protection/>
    </xf>
    <xf numFmtId="10" fontId="34" fillId="0" borderId="94" xfId="46" applyNumberFormat="1" applyBorder="1">
      <alignment/>
      <protection/>
    </xf>
    <xf numFmtId="2" fontId="34" fillId="0" borderId="51" xfId="46" applyNumberFormat="1" applyBorder="1">
      <alignment/>
      <protection/>
    </xf>
    <xf numFmtId="0" fontId="23" fillId="0" borderId="95" xfId="46" applyFont="1" applyBorder="1" applyAlignment="1">
      <alignment/>
      <protection/>
    </xf>
    <xf numFmtId="0" fontId="23" fillId="0" borderId="72" xfId="46" applyFont="1" applyBorder="1" applyAlignment="1">
      <alignment horizontal="center"/>
      <protection/>
    </xf>
    <xf numFmtId="0" fontId="23" fillId="0" borderId="96" xfId="46" applyFont="1" applyBorder="1" applyAlignment="1">
      <alignment horizontal="center"/>
      <protection/>
    </xf>
    <xf numFmtId="0" fontId="34" fillId="19" borderId="41" xfId="46" applyFont="1" applyFill="1" applyBorder="1" applyAlignment="1">
      <alignment horizontal="left"/>
      <protection/>
    </xf>
    <xf numFmtId="0" fontId="34" fillId="19" borderId="40" xfId="46" applyFont="1" applyFill="1" applyBorder="1">
      <alignment/>
      <protection/>
    </xf>
    <xf numFmtId="2" fontId="34" fillId="19" borderId="40" xfId="46" applyNumberFormat="1" applyFont="1" applyFill="1" applyBorder="1" applyAlignment="1">
      <alignment horizontal="right"/>
      <protection/>
    </xf>
    <xf numFmtId="10" fontId="34" fillId="19" borderId="42" xfId="46" applyNumberFormat="1" applyFont="1" applyFill="1" applyBorder="1" applyAlignment="1">
      <alignment horizontal="right"/>
      <protection/>
    </xf>
    <xf numFmtId="0" fontId="23" fillId="16" borderId="79" xfId="46" applyFont="1" applyFill="1" applyBorder="1" applyAlignment="1">
      <alignment horizontal="left"/>
      <protection/>
    </xf>
    <xf numFmtId="0" fontId="23" fillId="16" borderId="80" xfId="46" applyFont="1" applyFill="1" applyBorder="1">
      <alignment/>
      <protection/>
    </xf>
    <xf numFmtId="2" fontId="23" fillId="16" borderId="80" xfId="46" applyNumberFormat="1" applyFont="1" applyFill="1" applyBorder="1" applyAlignment="1">
      <alignment horizontal="right"/>
      <protection/>
    </xf>
    <xf numFmtId="10" fontId="34" fillId="16" borderId="81" xfId="46" applyNumberFormat="1" applyFill="1" applyBorder="1" applyAlignment="1">
      <alignment horizontal="right"/>
      <protection/>
    </xf>
    <xf numFmtId="0" fontId="34" fillId="0" borderId="0" xfId="46" applyFont="1" applyAlignment="1">
      <alignment horizontal="right"/>
      <protection/>
    </xf>
    <xf numFmtId="0" fontId="60" fillId="0" borderId="0" xfId="46" applyFont="1" applyAlignment="1">
      <alignment horizontal="right"/>
      <protection/>
    </xf>
    <xf numFmtId="0" fontId="60" fillId="0" borderId="0" xfId="46" applyFont="1" applyAlignment="1">
      <alignment horizontal="left"/>
      <protection/>
    </xf>
    <xf numFmtId="0" fontId="60" fillId="0" borderId="0" xfId="46" applyFont="1" applyAlignment="1">
      <alignment horizontal="center"/>
      <protection/>
    </xf>
    <xf numFmtId="0" fontId="34" fillId="0" borderId="0" xfId="46" applyFont="1" applyAlignment="1">
      <alignment horizontal="left"/>
      <protection/>
    </xf>
    <xf numFmtId="0" fontId="34" fillId="0" borderId="95" xfId="46" applyBorder="1" applyAlignment="1">
      <alignment/>
      <protection/>
    </xf>
    <xf numFmtId="0" fontId="23" fillId="0" borderId="97" xfId="46" applyFont="1" applyBorder="1">
      <alignment/>
      <protection/>
    </xf>
    <xf numFmtId="0" fontId="23" fillId="0" borderId="97" xfId="46" applyFont="1" applyBorder="1" applyAlignment="1">
      <alignment horizontal="center"/>
      <protection/>
    </xf>
    <xf numFmtId="0" fontId="34" fillId="0" borderId="98" xfId="46" applyFont="1" applyBorder="1">
      <alignment/>
      <protection/>
    </xf>
    <xf numFmtId="10" fontId="34" fillId="0" borderId="98" xfId="46" applyNumberFormat="1" applyFont="1" applyBorder="1" applyAlignment="1">
      <alignment horizontal="right"/>
      <protection/>
    </xf>
    <xf numFmtId="10" fontId="34" fillId="0" borderId="97" xfId="46" applyNumberFormat="1" applyBorder="1" applyAlignment="1">
      <alignment horizontal="right"/>
      <protection/>
    </xf>
    <xf numFmtId="0" fontId="23" fillId="0" borderId="97" xfId="46" applyFont="1" applyBorder="1" applyAlignment="1">
      <alignment horizontal="left"/>
      <protection/>
    </xf>
    <xf numFmtId="0" fontId="34" fillId="0" borderId="96" xfId="46" applyBorder="1" applyAlignment="1">
      <alignment horizontal="center"/>
      <protection/>
    </xf>
    <xf numFmtId="184" fontId="22" fillId="0" borderId="0" xfId="46" applyNumberFormat="1" applyFont="1" applyAlignment="1">
      <alignment horizontal="center"/>
      <protection/>
    </xf>
    <xf numFmtId="184" fontId="34" fillId="0" borderId="0" xfId="46" applyNumberFormat="1" applyAlignment="1">
      <alignment horizontal="center"/>
      <protection/>
    </xf>
    <xf numFmtId="184" fontId="34" fillId="0" borderId="72" xfId="46" applyNumberFormat="1" applyBorder="1" applyAlignment="1">
      <alignment horizontal="center"/>
      <protection/>
    </xf>
    <xf numFmtId="184" fontId="34" fillId="0" borderId="40" xfId="46" applyNumberFormat="1" applyBorder="1">
      <alignment/>
      <protection/>
    </xf>
    <xf numFmtId="184" fontId="34" fillId="0" borderId="51" xfId="46" applyNumberFormat="1" applyBorder="1">
      <alignment/>
      <protection/>
    </xf>
    <xf numFmtId="184" fontId="34" fillId="0" borderId="90" xfId="46" applyNumberFormat="1" applyBorder="1">
      <alignment/>
      <protection/>
    </xf>
    <xf numFmtId="184" fontId="34" fillId="0" borderId="92" xfId="46" applyNumberFormat="1" applyBorder="1">
      <alignment/>
      <protection/>
    </xf>
    <xf numFmtId="184" fontId="34" fillId="0" borderId="91" xfId="46" applyNumberFormat="1" applyBorder="1">
      <alignment/>
      <protection/>
    </xf>
    <xf numFmtId="184" fontId="23" fillId="0" borderId="97" xfId="46" applyNumberFormat="1" applyFont="1" applyBorder="1" applyAlignment="1">
      <alignment horizontal="center"/>
      <protection/>
    </xf>
    <xf numFmtId="184" fontId="34" fillId="0" borderId="98" xfId="46" applyNumberFormat="1" applyFont="1" applyBorder="1" applyAlignment="1">
      <alignment horizontal="right"/>
      <protection/>
    </xf>
    <xf numFmtId="184" fontId="23" fillId="0" borderId="97" xfId="46" applyNumberFormat="1" applyFont="1" applyBorder="1" applyAlignment="1">
      <alignment horizontal="right"/>
      <protection/>
    </xf>
    <xf numFmtId="184" fontId="60" fillId="0" borderId="0" xfId="46" applyNumberFormat="1" applyFont="1" applyAlignment="1">
      <alignment horizontal="center"/>
      <protection/>
    </xf>
    <xf numFmtId="182" fontId="34" fillId="0" borderId="98" xfId="46" applyNumberFormat="1" applyFont="1" applyBorder="1" applyAlignment="1">
      <alignment horizontal="left"/>
      <protection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4" fontId="7" fillId="0" borderId="0" xfId="0" applyNumberFormat="1" applyFont="1" applyFill="1" applyAlignment="1">
      <alignment horizontal="right"/>
    </xf>
    <xf numFmtId="4" fontId="4" fillId="0" borderId="0" xfId="0" applyNumberFormat="1" applyFont="1" applyAlignment="1">
      <alignment/>
    </xf>
    <xf numFmtId="0" fontId="5" fillId="27" borderId="0" xfId="0" applyFont="1" applyFill="1" applyAlignment="1">
      <alignment horizontal="left"/>
    </xf>
    <xf numFmtId="0" fontId="1" fillId="39" borderId="0" xfId="0" applyFont="1" applyFill="1" applyAlignment="1">
      <alignment horizontal="center"/>
    </xf>
    <xf numFmtId="0" fontId="18" fillId="4" borderId="40" xfId="0" applyFont="1" applyFill="1" applyBorder="1" applyAlignment="1">
      <alignment horizontal="center"/>
    </xf>
    <xf numFmtId="0" fontId="11" fillId="0" borderId="40" xfId="0" applyFont="1" applyBorder="1" applyAlignment="1">
      <alignment/>
    </xf>
    <xf numFmtId="4" fontId="11" fillId="0" borderId="40" xfId="0" applyNumberFormat="1" applyFont="1" applyBorder="1" applyAlignment="1">
      <alignment/>
    </xf>
    <xf numFmtId="0" fontId="18" fillId="4" borderId="40" xfId="0" applyFont="1" applyFill="1" applyBorder="1" applyAlignment="1">
      <alignment/>
    </xf>
    <xf numFmtId="4" fontId="18" fillId="4" borderId="40" xfId="0" applyNumberFormat="1" applyFont="1" applyFill="1" applyBorder="1" applyAlignment="1">
      <alignment/>
    </xf>
    <xf numFmtId="0" fontId="4" fillId="4" borderId="40" xfId="0" applyFont="1" applyFill="1" applyBorder="1" applyAlignment="1">
      <alignment/>
    </xf>
    <xf numFmtId="0" fontId="4" fillId="4" borderId="40" xfId="0" applyFont="1" applyFill="1" applyBorder="1" applyAlignment="1">
      <alignment horizontal="center"/>
    </xf>
    <xf numFmtId="0" fontId="7" fillId="0" borderId="40" xfId="0" applyFont="1" applyBorder="1" applyAlignment="1">
      <alignment/>
    </xf>
    <xf numFmtId="4" fontId="7" fillId="0" borderId="40" xfId="0" applyNumberFormat="1" applyFont="1" applyBorder="1" applyAlignment="1">
      <alignment/>
    </xf>
    <xf numFmtId="4" fontId="4" fillId="4" borderId="40" xfId="0" applyNumberFormat="1" applyFont="1" applyFill="1" applyBorder="1" applyAlignment="1">
      <alignment/>
    </xf>
    <xf numFmtId="0" fontId="14" fillId="27" borderId="38" xfId="0" applyFont="1" applyFill="1" applyBorder="1" applyAlignment="1">
      <alignment/>
    </xf>
    <xf numFmtId="4" fontId="14" fillId="27" borderId="38" xfId="0" applyNumberFormat="1" applyFont="1" applyFill="1" applyBorder="1" applyAlignment="1">
      <alignment horizontal="center"/>
    </xf>
    <xf numFmtId="0" fontId="0" fillId="27" borderId="38" xfId="0" applyFont="1" applyFill="1" applyBorder="1" applyAlignment="1">
      <alignment/>
    </xf>
    <xf numFmtId="4" fontId="0" fillId="27" borderId="38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0" fontId="4" fillId="0" borderId="95" xfId="0" applyFont="1" applyBorder="1" applyAlignment="1">
      <alignment/>
    </xf>
    <xf numFmtId="0" fontId="4" fillId="0" borderId="72" xfId="0" applyFont="1" applyBorder="1" applyAlignment="1">
      <alignment/>
    </xf>
    <xf numFmtId="4" fontId="4" fillId="0" borderId="72" xfId="0" applyNumberFormat="1" applyFont="1" applyBorder="1" applyAlignment="1">
      <alignment/>
    </xf>
    <xf numFmtId="4" fontId="4" fillId="0" borderId="54" xfId="0" applyNumberFormat="1" applyFont="1" applyBorder="1" applyAlignment="1">
      <alignment/>
    </xf>
    <xf numFmtId="0" fontId="4" fillId="0" borderId="99" xfId="0" applyFont="1" applyBorder="1" applyAlignment="1">
      <alignment/>
    </xf>
    <xf numFmtId="0" fontId="4" fillId="0" borderId="85" xfId="0" applyFont="1" applyBorder="1" applyAlignment="1">
      <alignment/>
    </xf>
    <xf numFmtId="4" fontId="4" fillId="0" borderId="85" xfId="0" applyNumberFormat="1" applyFont="1" applyBorder="1" applyAlignment="1">
      <alignment/>
    </xf>
    <xf numFmtId="4" fontId="4" fillId="0" borderId="10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0" xfId="0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4" fillId="0" borderId="52" xfId="0" applyFont="1" applyBorder="1" applyAlignment="1">
      <alignment/>
    </xf>
    <xf numFmtId="4" fontId="4" fillId="0" borderId="52" xfId="0" applyNumberFormat="1" applyFont="1" applyBorder="1" applyAlignment="1">
      <alignment/>
    </xf>
    <xf numFmtId="0" fontId="4" fillId="0" borderId="67" xfId="0" applyFont="1" applyBorder="1" applyAlignment="1">
      <alignment/>
    </xf>
    <xf numFmtId="0" fontId="4" fillId="40" borderId="79" xfId="0" applyFont="1" applyFill="1" applyBorder="1" applyAlignment="1">
      <alignment/>
    </xf>
    <xf numFmtId="0" fontId="4" fillId="40" borderId="80" xfId="0" applyFont="1" applyFill="1" applyBorder="1" applyAlignment="1">
      <alignment/>
    </xf>
    <xf numFmtId="4" fontId="4" fillId="40" borderId="80" xfId="0" applyNumberFormat="1" applyFont="1" applyFill="1" applyBorder="1" applyAlignment="1">
      <alignment/>
    </xf>
    <xf numFmtId="4" fontId="4" fillId="40" borderId="81" xfId="0" applyNumberFormat="1" applyFont="1" applyFill="1" applyBorder="1" applyAlignment="1">
      <alignment/>
    </xf>
    <xf numFmtId="0" fontId="14" fillId="29" borderId="4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43" xfId="0" applyFont="1" applyBorder="1" applyAlignment="1">
      <alignment/>
    </xf>
    <xf numFmtId="4" fontId="4" fillId="0" borderId="55" xfId="0" applyNumberFormat="1" applyFont="1" applyBorder="1" applyAlignment="1">
      <alignment/>
    </xf>
    <xf numFmtId="49" fontId="62" fillId="0" borderId="95" xfId="0" applyNumberFormat="1" applyFont="1" applyBorder="1" applyAlignment="1">
      <alignment horizontal="left"/>
    </xf>
    <xf numFmtId="0" fontId="4" fillId="0" borderId="101" xfId="0" applyFont="1" applyBorder="1" applyAlignment="1">
      <alignment/>
    </xf>
    <xf numFmtId="49" fontId="62" fillId="0" borderId="41" xfId="0" applyNumberFormat="1" applyFont="1" applyBorder="1" applyAlignment="1">
      <alignment horizontal="left"/>
    </xf>
    <xf numFmtId="49" fontId="62" fillId="0" borderId="43" xfId="0" applyNumberFormat="1" applyFont="1" applyBorder="1" applyAlignment="1">
      <alignment horizontal="left"/>
    </xf>
    <xf numFmtId="0" fontId="11" fillId="0" borderId="41" xfId="0" applyFont="1" applyBorder="1" applyAlignment="1">
      <alignment/>
    </xf>
    <xf numFmtId="4" fontId="11" fillId="0" borderId="40" xfId="0" applyNumberFormat="1" applyFont="1" applyBorder="1" applyAlignment="1">
      <alignment horizontal="right"/>
    </xf>
    <xf numFmtId="4" fontId="18" fillId="0" borderId="42" xfId="0" applyNumberFormat="1" applyFont="1" applyBorder="1" applyAlignment="1">
      <alignment/>
    </xf>
    <xf numFmtId="0" fontId="33" fillId="0" borderId="0" xfId="0" applyFont="1" applyBorder="1" applyAlignment="1">
      <alignment/>
    </xf>
    <xf numFmtId="4" fontId="33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4" fontId="11" fillId="0" borderId="42" xfId="0" applyNumberFormat="1" applyFont="1" applyBorder="1" applyAlignment="1">
      <alignment horizontal="right"/>
    </xf>
    <xf numFmtId="0" fontId="11" fillId="0" borderId="43" xfId="0" applyFont="1" applyBorder="1" applyAlignment="1">
      <alignment/>
    </xf>
    <xf numFmtId="4" fontId="11" fillId="0" borderId="55" xfId="0" applyNumberFormat="1" applyFont="1" applyBorder="1" applyAlignment="1">
      <alignment horizontal="right"/>
    </xf>
    <xf numFmtId="0" fontId="33" fillId="0" borderId="0" xfId="0" applyFont="1" applyFill="1" applyBorder="1" applyAlignment="1">
      <alignment/>
    </xf>
    <xf numFmtId="4" fontId="33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/>
    </xf>
    <xf numFmtId="0" fontId="33" fillId="41" borderId="40" xfId="0" applyFont="1" applyFill="1" applyBorder="1" applyAlignment="1">
      <alignment/>
    </xf>
    <xf numFmtId="4" fontId="33" fillId="41" borderId="40" xfId="0" applyNumberFormat="1" applyFont="1" applyFill="1" applyBorder="1" applyAlignment="1">
      <alignment horizontal="right"/>
    </xf>
    <xf numFmtId="0" fontId="33" fillId="41" borderId="102" xfId="0" applyFont="1" applyFill="1" applyBorder="1" applyAlignment="1">
      <alignment/>
    </xf>
    <xf numFmtId="4" fontId="33" fillId="41" borderId="103" xfId="0" applyNumberFormat="1" applyFont="1" applyFill="1" applyBorder="1" applyAlignment="1">
      <alignment horizontal="right"/>
    </xf>
    <xf numFmtId="4" fontId="18" fillId="41" borderId="103" xfId="0" applyNumberFormat="1" applyFont="1" applyFill="1" applyBorder="1" applyAlignment="1">
      <alignment/>
    </xf>
    <xf numFmtId="4" fontId="33" fillId="41" borderId="104" xfId="0" applyNumberFormat="1" applyFont="1" applyFill="1" applyBorder="1" applyAlignment="1">
      <alignment horizontal="right"/>
    </xf>
    <xf numFmtId="0" fontId="33" fillId="41" borderId="44" xfId="0" applyFont="1" applyFill="1" applyBorder="1" applyAlignment="1">
      <alignment/>
    </xf>
    <xf numFmtId="14" fontId="33" fillId="41" borderId="105" xfId="0" applyNumberFormat="1" applyFont="1" applyFill="1" applyBorder="1" applyAlignment="1">
      <alignment/>
    </xf>
    <xf numFmtId="0" fontId="33" fillId="41" borderId="106" xfId="0" applyFont="1" applyFill="1" applyBorder="1" applyAlignment="1">
      <alignment/>
    </xf>
    <xf numFmtId="14" fontId="33" fillId="41" borderId="107" xfId="0" applyNumberFormat="1" applyFont="1" applyFill="1" applyBorder="1" applyAlignment="1">
      <alignment/>
    </xf>
    <xf numFmtId="14" fontId="33" fillId="41" borderId="108" xfId="0" applyNumberFormat="1" applyFont="1" applyFill="1" applyBorder="1" applyAlignment="1">
      <alignment horizontal="center"/>
    </xf>
    <xf numFmtId="14" fontId="18" fillId="41" borderId="107" xfId="0" applyNumberFormat="1" applyFont="1" applyFill="1" applyBorder="1" applyAlignment="1">
      <alignment horizontal="center"/>
    </xf>
    <xf numFmtId="14" fontId="18" fillId="41" borderId="96" xfId="0" applyNumberFormat="1" applyFont="1" applyFill="1" applyBorder="1" applyAlignment="1">
      <alignment horizontal="center"/>
    </xf>
    <xf numFmtId="0" fontId="33" fillId="41" borderId="82" xfId="0" applyFont="1" applyFill="1" applyBorder="1" applyAlignment="1">
      <alignment/>
    </xf>
    <xf numFmtId="14" fontId="33" fillId="41" borderId="83" xfId="0" applyNumberFormat="1" applyFont="1" applyFill="1" applyBorder="1" applyAlignment="1">
      <alignment/>
    </xf>
    <xf numFmtId="14" fontId="33" fillId="41" borderId="109" xfId="0" applyNumberFormat="1" applyFont="1" applyFill="1" applyBorder="1" applyAlignment="1">
      <alignment horizontal="center"/>
    </xf>
    <xf numFmtId="4" fontId="18" fillId="41" borderId="83" xfId="0" applyNumberFormat="1" applyFont="1" applyFill="1" applyBorder="1" applyAlignment="1">
      <alignment horizontal="center"/>
    </xf>
    <xf numFmtId="4" fontId="18" fillId="41" borderId="84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0" fontId="4" fillId="29" borderId="38" xfId="0" applyFont="1" applyFill="1" applyBorder="1" applyAlignment="1">
      <alignment/>
    </xf>
    <xf numFmtId="0" fontId="0" fillId="29" borderId="38" xfId="0" applyFont="1" applyFill="1" applyBorder="1" applyAlignment="1">
      <alignment/>
    </xf>
    <xf numFmtId="0" fontId="57" fillId="0" borderId="0" xfId="0" applyFont="1" applyAlignment="1">
      <alignment/>
    </xf>
    <xf numFmtId="0" fontId="74" fillId="0" borderId="0" xfId="0" applyFont="1" applyFill="1" applyAlignment="1">
      <alignment/>
    </xf>
    <xf numFmtId="4" fontId="74" fillId="0" borderId="0" xfId="0" applyNumberFormat="1" applyFont="1" applyFill="1" applyAlignment="1">
      <alignment/>
    </xf>
    <xf numFmtId="0" fontId="25" fillId="27" borderId="64" xfId="0" applyFont="1" applyFill="1" applyBorder="1" applyAlignment="1">
      <alignment/>
    </xf>
    <xf numFmtId="0" fontId="1" fillId="40" borderId="40" xfId="0" applyFont="1" applyFill="1" applyBorder="1" applyAlignment="1">
      <alignment/>
    </xf>
    <xf numFmtId="0" fontId="1" fillId="40" borderId="40" xfId="0" applyFont="1" applyFill="1" applyBorder="1" applyAlignment="1">
      <alignment horizontal="center"/>
    </xf>
    <xf numFmtId="0" fontId="1" fillId="40" borderId="40" xfId="0" applyFont="1" applyFill="1" applyBorder="1" applyAlignment="1">
      <alignment horizontal="justify" vertical="justify"/>
    </xf>
    <xf numFmtId="0" fontId="53" fillId="40" borderId="0" xfId="0" applyFont="1" applyFill="1" applyAlignment="1">
      <alignment/>
    </xf>
    <xf numFmtId="0" fontId="54" fillId="40" borderId="0" xfId="0" applyFont="1" applyFill="1" applyAlignment="1">
      <alignment/>
    </xf>
    <xf numFmtId="49" fontId="54" fillId="40" borderId="0" xfId="0" applyNumberFormat="1" applyFont="1" applyFill="1" applyAlignment="1">
      <alignment horizontal="center"/>
    </xf>
    <xf numFmtId="4" fontId="1" fillId="32" borderId="0" xfId="0" applyNumberFormat="1" applyFont="1" applyFill="1" applyAlignment="1">
      <alignment/>
    </xf>
    <xf numFmtId="0" fontId="28" fillId="0" borderId="110" xfId="0" applyFont="1" applyBorder="1" applyAlignment="1">
      <alignment horizontal="left"/>
    </xf>
    <xf numFmtId="49" fontId="28" fillId="0" borderId="110" xfId="0" applyNumberFormat="1" applyFont="1" applyBorder="1" applyAlignment="1">
      <alignment horizontal="left"/>
    </xf>
    <xf numFmtId="49" fontId="28" fillId="0" borderId="110" xfId="0" applyNumberFormat="1" applyFont="1" applyBorder="1" applyAlignment="1">
      <alignment horizontal="left"/>
    </xf>
    <xf numFmtId="181" fontId="28" fillId="0" borderId="110" xfId="0" applyNumberFormat="1" applyFont="1" applyFill="1" applyBorder="1" applyAlignment="1">
      <alignment/>
    </xf>
    <xf numFmtId="0" fontId="28" fillId="0" borderId="110" xfId="0" applyFont="1" applyBorder="1" applyAlignment="1">
      <alignment horizontal="right"/>
    </xf>
    <xf numFmtId="0" fontId="27" fillId="29" borderId="111" xfId="0" applyFont="1" applyFill="1" applyBorder="1" applyAlignment="1">
      <alignment horizontal="left"/>
    </xf>
    <xf numFmtId="49" fontId="28" fillId="29" borderId="111" xfId="0" applyNumberFormat="1" applyFont="1" applyFill="1" applyBorder="1" applyAlignment="1">
      <alignment/>
    </xf>
    <xf numFmtId="0" fontId="28" fillId="29" borderId="111" xfId="0" applyFont="1" applyFill="1" applyBorder="1" applyAlignment="1">
      <alignment/>
    </xf>
    <xf numFmtId="181" fontId="27" fillId="29" borderId="111" xfId="0" applyNumberFormat="1" applyFont="1" applyFill="1" applyBorder="1" applyAlignment="1">
      <alignment/>
    </xf>
    <xf numFmtId="0" fontId="27" fillId="29" borderId="112" xfId="0" applyFont="1" applyFill="1" applyBorder="1" applyAlignment="1">
      <alignment horizontal="left"/>
    </xf>
    <xf numFmtId="0" fontId="27" fillId="29" borderId="112" xfId="0" applyFont="1" applyFill="1" applyBorder="1" applyAlignment="1">
      <alignment/>
    </xf>
    <xf numFmtId="181" fontId="27" fillId="29" borderId="112" xfId="0" applyNumberFormat="1" applyFont="1" applyFill="1" applyBorder="1" applyAlignment="1">
      <alignment/>
    </xf>
    <xf numFmtId="0" fontId="28" fillId="29" borderId="112" xfId="0" applyFont="1" applyFill="1" applyBorder="1" applyAlignment="1">
      <alignment/>
    </xf>
    <xf numFmtId="0" fontId="57" fillId="0" borderId="110" xfId="0" applyFont="1" applyBorder="1" applyAlignment="1">
      <alignment/>
    </xf>
    <xf numFmtId="49" fontId="57" fillId="0" borderId="110" xfId="0" applyNumberFormat="1" applyFont="1" applyBorder="1" applyAlignment="1">
      <alignment horizontal="left"/>
    </xf>
    <xf numFmtId="0" fontId="1" fillId="42" borderId="64" xfId="0" applyFont="1" applyFill="1" applyBorder="1" applyAlignment="1">
      <alignment/>
    </xf>
    <xf numFmtId="0" fontId="4" fillId="42" borderId="64" xfId="0" applyFont="1" applyFill="1" applyBorder="1" applyAlignment="1">
      <alignment/>
    </xf>
    <xf numFmtId="0" fontId="28" fillId="0" borderId="110" xfId="0" applyFont="1" applyBorder="1" applyAlignment="1">
      <alignment horizontal="left"/>
    </xf>
    <xf numFmtId="3" fontId="28" fillId="0" borderId="110" xfId="0" applyNumberFormat="1" applyFont="1" applyBorder="1" applyAlignment="1">
      <alignment/>
    </xf>
    <xf numFmtId="0" fontId="28" fillId="0" borderId="110" xfId="0" applyFont="1" applyBorder="1" applyAlignment="1">
      <alignment/>
    </xf>
    <xf numFmtId="181" fontId="28" fillId="0" borderId="110" xfId="0" applyNumberFormat="1" applyFont="1" applyBorder="1" applyAlignment="1">
      <alignment/>
    </xf>
    <xf numFmtId="0" fontId="1" fillId="42" borderId="64" xfId="0" applyFont="1" applyFill="1" applyBorder="1" applyAlignment="1">
      <alignment/>
    </xf>
    <xf numFmtId="0" fontId="28" fillId="0" borderId="113" xfId="0" applyFont="1" applyBorder="1" applyAlignment="1">
      <alignment/>
    </xf>
    <xf numFmtId="49" fontId="28" fillId="0" borderId="110" xfId="0" applyNumberFormat="1" applyFont="1" applyBorder="1" applyAlignment="1">
      <alignment/>
    </xf>
    <xf numFmtId="49" fontId="28" fillId="0" borderId="110" xfId="0" applyNumberFormat="1" applyFont="1" applyBorder="1" applyAlignment="1">
      <alignment/>
    </xf>
    <xf numFmtId="4" fontId="28" fillId="0" borderId="110" xfId="0" applyNumberFormat="1" applyFont="1" applyBorder="1" applyAlignment="1">
      <alignment/>
    </xf>
    <xf numFmtId="0" fontId="27" fillId="29" borderId="111" xfId="0" applyFont="1" applyFill="1" applyBorder="1" applyAlignment="1">
      <alignment/>
    </xf>
    <xf numFmtId="49" fontId="27" fillId="29" borderId="112" xfId="0" applyNumberFormat="1" applyFont="1" applyFill="1" applyBorder="1" applyAlignment="1">
      <alignment/>
    </xf>
    <xf numFmtId="49" fontId="28" fillId="0" borderId="110" xfId="0" applyNumberFormat="1" applyFont="1" applyBorder="1" applyAlignment="1">
      <alignment horizontal="right"/>
    </xf>
    <xf numFmtId="181" fontId="28" fillId="0" borderId="62" xfId="0" applyNumberFormat="1" applyFont="1" applyBorder="1" applyAlignment="1">
      <alignment/>
    </xf>
    <xf numFmtId="4" fontId="28" fillId="0" borderId="66" xfId="0" applyNumberFormat="1" applyFont="1" applyFill="1" applyBorder="1" applyAlignment="1">
      <alignment/>
    </xf>
    <xf numFmtId="4" fontId="28" fillId="0" borderId="66" xfId="0" applyNumberFormat="1" applyFont="1" applyBorder="1" applyAlignment="1">
      <alignment/>
    </xf>
    <xf numFmtId="4" fontId="28" fillId="0" borderId="11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0" fontId="7" fillId="0" borderId="64" xfId="0" applyFont="1" applyBorder="1" applyAlignment="1">
      <alignment horizontal="left"/>
    </xf>
    <xf numFmtId="0" fontId="7" fillId="0" borderId="64" xfId="0" applyFont="1" applyBorder="1" applyAlignment="1">
      <alignment/>
    </xf>
    <xf numFmtId="4" fontId="7" fillId="0" borderId="64" xfId="0" applyNumberFormat="1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16" fillId="39" borderId="64" xfId="0" applyFont="1" applyFill="1" applyBorder="1" applyAlignment="1">
      <alignment/>
    </xf>
    <xf numFmtId="0" fontId="1" fillId="39" borderId="64" xfId="0" applyFont="1" applyFill="1" applyBorder="1" applyAlignment="1">
      <alignment/>
    </xf>
    <xf numFmtId="0" fontId="15" fillId="39" borderId="0" xfId="0" applyFont="1" applyFill="1" applyAlignment="1">
      <alignment/>
    </xf>
    <xf numFmtId="4" fontId="15" fillId="39" borderId="0" xfId="0" applyNumberFormat="1" applyFont="1" applyFill="1" applyAlignment="1">
      <alignment horizontal="right"/>
    </xf>
    <xf numFmtId="4" fontId="4" fillId="39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4" fillId="29" borderId="64" xfId="0" applyFont="1" applyFill="1" applyBorder="1" applyAlignment="1">
      <alignment/>
    </xf>
    <xf numFmtId="4" fontId="4" fillId="29" borderId="64" xfId="0" applyNumberFormat="1" applyFont="1" applyFill="1" applyBorder="1" applyAlignment="1">
      <alignment/>
    </xf>
    <xf numFmtId="0" fontId="0" fillId="29" borderId="64" xfId="0" applyFont="1" applyFill="1" applyBorder="1" applyAlignment="1">
      <alignment/>
    </xf>
    <xf numFmtId="4" fontId="0" fillId="34" borderId="40" xfId="0" applyNumberFormat="1" applyFont="1" applyFill="1" applyBorder="1" applyAlignment="1">
      <alignment/>
    </xf>
    <xf numFmtId="0" fontId="28" fillId="0" borderId="51" xfId="0" applyFont="1" applyFill="1" applyBorder="1" applyAlignment="1">
      <alignment/>
    </xf>
    <xf numFmtId="0" fontId="0" fillId="0" borderId="67" xfId="0" applyBorder="1" applyAlignment="1">
      <alignment/>
    </xf>
    <xf numFmtId="0" fontId="0" fillId="0" borderId="56" xfId="0" applyBorder="1" applyAlignment="1">
      <alignment horizontal="center" vertical="center" wrapText="1"/>
    </xf>
    <xf numFmtId="0" fontId="0" fillId="0" borderId="83" xfId="0" applyBorder="1" applyAlignment="1">
      <alignment/>
    </xf>
    <xf numFmtId="0" fontId="0" fillId="0" borderId="85" xfId="0" applyBorder="1" applyAlignment="1">
      <alignment/>
    </xf>
    <xf numFmtId="0" fontId="27" fillId="4" borderId="51" xfId="0" applyFont="1" applyFill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70" fillId="0" borderId="0" xfId="0" applyFont="1" applyAlignment="1">
      <alignment/>
    </xf>
    <xf numFmtId="0" fontId="3" fillId="0" borderId="0" xfId="0" applyFont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85725</xdr:rowOff>
    </xdr:from>
    <xdr:to>
      <xdr:col>7</xdr:col>
      <xdr:colOff>400050</xdr:colOff>
      <xdr:row>8</xdr:row>
      <xdr:rowOff>28575</xdr:rowOff>
    </xdr:to>
    <xdr:pic>
      <xdr:nvPicPr>
        <xdr:cNvPr id="1" name="Picture 4" descr="Znak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47650"/>
          <a:ext cx="990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7:O30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7.28125" style="0" customWidth="1"/>
    <col min="3" max="3" width="11.00390625" style="0" customWidth="1"/>
  </cols>
  <sheetData>
    <row r="7" ht="15.75">
      <c r="C7" s="38"/>
    </row>
    <row r="8" ht="15.75">
      <c r="C8" s="38"/>
    </row>
    <row r="9" ht="15.75">
      <c r="C9" s="38"/>
    </row>
    <row r="10" ht="15.75">
      <c r="C10" s="38"/>
    </row>
    <row r="11" spans="3:11" ht="21" thickBot="1">
      <c r="C11" s="500" t="s">
        <v>1305</v>
      </c>
      <c r="D11" s="501"/>
      <c r="E11" s="501"/>
      <c r="F11" s="501"/>
      <c r="G11" s="501"/>
      <c r="H11" s="501"/>
      <c r="I11" s="501"/>
      <c r="J11" s="501"/>
      <c r="K11" s="501"/>
    </row>
    <row r="12" ht="15.75">
      <c r="C12" s="38"/>
    </row>
    <row r="14" ht="15.75">
      <c r="C14" s="38"/>
    </row>
    <row r="15" spans="2:14" ht="18">
      <c r="B15" s="4"/>
      <c r="C15" s="40">
        <v>1</v>
      </c>
      <c r="D15" s="4"/>
      <c r="E15" s="8" t="s">
        <v>269</v>
      </c>
      <c r="F15" s="4"/>
      <c r="G15" s="4"/>
      <c r="H15" s="4"/>
      <c r="I15" s="4"/>
      <c r="J15" s="4"/>
      <c r="K15" s="4"/>
      <c r="L15" s="4"/>
      <c r="M15" s="4"/>
      <c r="N15" s="4"/>
    </row>
    <row r="16" spans="2:14" ht="18">
      <c r="B16" s="4"/>
      <c r="C16" s="40"/>
      <c r="D16" s="4"/>
      <c r="E16" s="8" t="s">
        <v>429</v>
      </c>
      <c r="F16" s="4"/>
      <c r="G16" s="4"/>
      <c r="H16" s="4"/>
      <c r="I16" s="4"/>
      <c r="J16" s="4"/>
      <c r="K16" s="4"/>
      <c r="L16" s="4"/>
      <c r="M16" s="4"/>
      <c r="N16" s="4"/>
    </row>
    <row r="17" spans="2:14" ht="18">
      <c r="B17" s="4"/>
      <c r="C17" s="4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 ht="18">
      <c r="B18" s="4"/>
      <c r="C18" s="40">
        <v>2</v>
      </c>
      <c r="D18" s="41"/>
      <c r="E18" s="8" t="s">
        <v>427</v>
      </c>
      <c r="F18" s="41"/>
      <c r="G18" s="4"/>
      <c r="H18" s="4"/>
      <c r="I18" s="4"/>
      <c r="J18" s="4"/>
      <c r="K18" s="4"/>
      <c r="L18" s="4"/>
      <c r="M18" s="4"/>
      <c r="N18" s="4"/>
    </row>
    <row r="19" spans="2:14" ht="18">
      <c r="B19" s="4"/>
      <c r="C19" s="40"/>
      <c r="D19" s="4"/>
      <c r="E19" s="8"/>
      <c r="F19" s="4"/>
      <c r="G19" s="4"/>
      <c r="H19" s="4"/>
      <c r="I19" s="4"/>
      <c r="J19" s="4"/>
      <c r="K19" s="4"/>
      <c r="L19" s="4"/>
      <c r="M19" s="4"/>
      <c r="N19" s="4"/>
    </row>
    <row r="20" spans="3:10" ht="18.75" customHeight="1">
      <c r="C20" s="133">
        <v>3</v>
      </c>
      <c r="E20" s="110" t="s">
        <v>428</v>
      </c>
      <c r="F20" s="110"/>
      <c r="G20" s="110"/>
      <c r="H20" s="110"/>
      <c r="I20" s="83"/>
      <c r="J20" s="83"/>
    </row>
    <row r="21" ht="18.75" customHeight="1">
      <c r="C21" s="133"/>
    </row>
    <row r="22" spans="2:14" ht="18">
      <c r="B22" s="4"/>
      <c r="C22" s="40">
        <v>4</v>
      </c>
      <c r="D22" s="4"/>
      <c r="E22" s="8" t="s">
        <v>312</v>
      </c>
      <c r="F22" s="4"/>
      <c r="G22" s="4"/>
      <c r="H22" s="4"/>
      <c r="I22" s="4"/>
      <c r="J22" s="4"/>
      <c r="K22" s="4"/>
      <c r="L22" s="4"/>
      <c r="M22" s="4"/>
      <c r="N22" s="4"/>
    </row>
    <row r="23" spans="2:14" ht="18">
      <c r="B23" s="4"/>
      <c r="C23" s="39"/>
      <c r="D23" s="4"/>
      <c r="E23" s="8" t="s">
        <v>313</v>
      </c>
      <c r="F23" s="4"/>
      <c r="G23" s="4"/>
      <c r="H23" s="4"/>
      <c r="I23" s="4"/>
      <c r="J23" s="4"/>
      <c r="K23" s="4"/>
      <c r="L23" s="4"/>
      <c r="M23" s="4"/>
      <c r="N23" s="4"/>
    </row>
    <row r="24" spans="2:14" ht="18">
      <c r="B24" s="4"/>
      <c r="C24" s="3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3:15" ht="20.25" customHeight="1">
      <c r="C25" s="133">
        <v>5</v>
      </c>
      <c r="E25" s="110" t="s">
        <v>629</v>
      </c>
      <c r="F25" s="110"/>
      <c r="G25" s="110"/>
      <c r="H25" s="110"/>
      <c r="I25" s="110"/>
      <c r="J25" s="110"/>
      <c r="K25" s="110"/>
      <c r="L25" s="110"/>
      <c r="M25" s="110"/>
      <c r="N25" s="110"/>
      <c r="O25" s="110"/>
    </row>
    <row r="26" spans="5:15" ht="18">
      <c r="E26" s="8" t="s">
        <v>1306</v>
      </c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5:15" ht="18"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</row>
    <row r="28" spans="5:15" ht="18"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</row>
    <row r="29" spans="5:15" ht="18"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</row>
    <row r="30" spans="3:15" ht="18.75">
      <c r="C30" s="713" t="s">
        <v>1691</v>
      </c>
      <c r="D30" s="713"/>
      <c r="E30" s="712"/>
      <c r="F30" s="712"/>
      <c r="G30" s="712"/>
      <c r="H30" s="712"/>
      <c r="I30" s="712"/>
      <c r="J30" s="712"/>
      <c r="K30" s="712"/>
      <c r="L30" s="110"/>
      <c r="M30" s="110"/>
      <c r="N30" s="110"/>
      <c r="O30" s="110"/>
    </row>
  </sheetData>
  <sheetProtection/>
  <printOptions/>
  <pageMargins left="0.37" right="0.29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B2:E55"/>
  <sheetViews>
    <sheetView zoomScalePageLayoutView="0" workbookViewId="0" topLeftCell="A28">
      <selection activeCell="E60" sqref="E60"/>
    </sheetView>
  </sheetViews>
  <sheetFormatPr defaultColWidth="9.140625" defaultRowHeight="12.75"/>
  <cols>
    <col min="1" max="1" width="3.140625" style="0" customWidth="1"/>
    <col min="4" max="4" width="22.28125" style="0" customWidth="1"/>
    <col min="5" max="5" width="30.140625" style="0" customWidth="1"/>
    <col min="9" max="9" width="9.57421875" style="0" customWidth="1"/>
  </cols>
  <sheetData>
    <row r="2" spans="2:5" ht="18.75" thickBot="1">
      <c r="B2" s="397" t="s">
        <v>1392</v>
      </c>
      <c r="C2" s="244"/>
      <c r="D2" s="244"/>
      <c r="E2" s="245"/>
    </row>
    <row r="5" ht="12.75">
      <c r="B5" t="s">
        <v>214</v>
      </c>
    </row>
    <row r="6" ht="12.75">
      <c r="B6" t="s">
        <v>215</v>
      </c>
    </row>
    <row r="8" spans="2:5" ht="12.75">
      <c r="B8" t="s">
        <v>206</v>
      </c>
      <c r="E8" t="s">
        <v>193</v>
      </c>
    </row>
    <row r="9" ht="12.75">
      <c r="E9" t="s">
        <v>194</v>
      </c>
    </row>
    <row r="10" ht="12.75">
      <c r="E10" t="s">
        <v>195</v>
      </c>
    </row>
    <row r="11" ht="12.75">
      <c r="E11" t="s">
        <v>772</v>
      </c>
    </row>
    <row r="12" ht="12.75">
      <c r="E12" t="s">
        <v>196</v>
      </c>
    </row>
    <row r="13" ht="12.75">
      <c r="E13" t="s">
        <v>197</v>
      </c>
    </row>
    <row r="14" ht="12.75">
      <c r="E14" t="s">
        <v>198</v>
      </c>
    </row>
    <row r="15" ht="12.75">
      <c r="E15" t="s">
        <v>199</v>
      </c>
    </row>
    <row r="16" ht="12.75">
      <c r="E16" t="s">
        <v>200</v>
      </c>
    </row>
    <row r="17" ht="12.75">
      <c r="E17" t="s">
        <v>201</v>
      </c>
    </row>
    <row r="18" ht="12.75">
      <c r="E18" t="s">
        <v>205</v>
      </c>
    </row>
    <row r="19" ht="12.75">
      <c r="E19" t="s">
        <v>202</v>
      </c>
    </row>
    <row r="20" ht="12.75">
      <c r="E20" t="s">
        <v>203</v>
      </c>
    </row>
    <row r="21" ht="12.75">
      <c r="E21" t="s">
        <v>204</v>
      </c>
    </row>
    <row r="22" ht="12.75">
      <c r="E22" t="s">
        <v>739</v>
      </c>
    </row>
    <row r="23" ht="12.75">
      <c r="E23" t="s">
        <v>207</v>
      </c>
    </row>
    <row r="27" spans="2:3" ht="12.75">
      <c r="B27" s="214" t="s">
        <v>211</v>
      </c>
      <c r="C27" s="214"/>
    </row>
    <row r="28" ht="12.75">
      <c r="E28" s="166"/>
    </row>
    <row r="29" spans="2:5" ht="12.75">
      <c r="B29" t="s">
        <v>604</v>
      </c>
      <c r="E29" s="187">
        <v>61964946.73</v>
      </c>
    </row>
    <row r="30" spans="2:5" ht="12.75">
      <c r="B30" t="s">
        <v>605</v>
      </c>
      <c r="E30" s="7">
        <v>78091983.46</v>
      </c>
    </row>
    <row r="31" spans="2:5" ht="12.75">
      <c r="B31" t="s">
        <v>208</v>
      </c>
      <c r="E31" s="7">
        <f>SUM(E30-E29)</f>
        <v>16127036.729999997</v>
      </c>
    </row>
    <row r="32" spans="2:5" ht="12.75">
      <c r="B32" t="s">
        <v>209</v>
      </c>
      <c r="E32" s="7">
        <v>634600</v>
      </c>
    </row>
    <row r="33" spans="2:5" ht="12.75">
      <c r="B33" t="s">
        <v>210</v>
      </c>
      <c r="E33" s="7">
        <f>SUM(E31-E32)</f>
        <v>15492436.729999997</v>
      </c>
    </row>
    <row r="36" spans="2:3" ht="12.75">
      <c r="B36" s="214" t="s">
        <v>212</v>
      </c>
      <c r="C36" s="214"/>
    </row>
    <row r="38" spans="2:5" ht="12.75">
      <c r="B38" t="s">
        <v>606</v>
      </c>
      <c r="E38" s="7">
        <v>12235116.33</v>
      </c>
    </row>
    <row r="39" spans="2:5" ht="12.75">
      <c r="B39" t="s">
        <v>607</v>
      </c>
      <c r="E39" s="7">
        <v>11534343.53</v>
      </c>
    </row>
    <row r="40" spans="2:5" ht="12.75">
      <c r="B40" t="s">
        <v>208</v>
      </c>
      <c r="E40" s="30">
        <f>SUM(E39-E38)</f>
        <v>-700772.8000000007</v>
      </c>
    </row>
    <row r="41" spans="2:5" ht="12.75">
      <c r="B41" t="s">
        <v>209</v>
      </c>
      <c r="E41" s="7">
        <v>918460</v>
      </c>
    </row>
    <row r="42" spans="2:5" ht="12.75">
      <c r="B42" t="s">
        <v>210</v>
      </c>
      <c r="E42" s="7">
        <f>SUM(E40-E41)</f>
        <v>-1619232.8000000007</v>
      </c>
    </row>
    <row r="45" spans="2:4" ht="12.75">
      <c r="B45" s="214" t="s">
        <v>213</v>
      </c>
      <c r="C45" s="214"/>
      <c r="D45" s="214"/>
    </row>
    <row r="47" spans="2:5" ht="12.75">
      <c r="B47" t="s">
        <v>657</v>
      </c>
      <c r="E47" s="7">
        <f>E29+E38</f>
        <v>74200063.06</v>
      </c>
    </row>
    <row r="48" spans="2:5" ht="12.75">
      <c r="B48" t="s">
        <v>589</v>
      </c>
      <c r="E48" s="7">
        <f>E30+E39</f>
        <v>89626326.99</v>
      </c>
    </row>
    <row r="49" spans="2:5" ht="12.75">
      <c r="B49" t="s">
        <v>208</v>
      </c>
      <c r="E49" s="7">
        <f>SUM(E31+E40)</f>
        <v>15426263.929999996</v>
      </c>
    </row>
    <row r="50" spans="2:5" ht="12.75">
      <c r="B50" t="s">
        <v>209</v>
      </c>
      <c r="E50" s="7">
        <f>E32+E41</f>
        <v>1553060</v>
      </c>
    </row>
    <row r="51" spans="2:5" ht="12.75">
      <c r="B51" t="s">
        <v>210</v>
      </c>
      <c r="E51" s="7">
        <f>E33+E42</f>
        <v>13873203.929999996</v>
      </c>
    </row>
    <row r="54" ht="12.75">
      <c r="B54" s="166" t="s">
        <v>1393</v>
      </c>
    </row>
    <row r="55" ht="12.75">
      <c r="B55" t="s">
        <v>1011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4:R43"/>
  <sheetViews>
    <sheetView zoomScalePageLayoutView="0" workbookViewId="0" topLeftCell="A1">
      <selection activeCell="Q31" sqref="Q31"/>
    </sheetView>
  </sheetViews>
  <sheetFormatPr defaultColWidth="9.140625" defaultRowHeight="12.75"/>
  <cols>
    <col min="1" max="1" width="27.00390625" style="5" customWidth="1"/>
    <col min="2" max="2" width="12.00390625" style="5" customWidth="1"/>
    <col min="3" max="3" width="11.7109375" style="5" customWidth="1"/>
    <col min="4" max="4" width="11.28125" style="5" customWidth="1"/>
    <col min="5" max="5" width="12.00390625" style="5" customWidth="1"/>
    <col min="6" max="6" width="10.57421875" style="5" customWidth="1"/>
    <col min="7" max="7" width="11.00390625" style="11" customWidth="1"/>
    <col min="8" max="8" width="12.28125" style="26" customWidth="1"/>
    <col min="9" max="9" width="11.57421875" style="26" customWidth="1"/>
    <col min="10" max="10" width="11.421875" style="26" customWidth="1"/>
    <col min="11" max="11" width="12.00390625" style="26" customWidth="1"/>
    <col min="12" max="14" width="12.140625" style="26" customWidth="1"/>
    <col min="15" max="17" width="12.140625" style="458" customWidth="1"/>
    <col min="18" max="18" width="12.28125" style="26" customWidth="1"/>
  </cols>
  <sheetData>
    <row r="4" spans="1:18" ht="15">
      <c r="A4" s="129" t="s">
        <v>396</v>
      </c>
      <c r="B4" s="25"/>
      <c r="C4" s="26"/>
      <c r="D4" s="26"/>
      <c r="E4" s="26"/>
      <c r="F4" s="26"/>
      <c r="G4" s="247"/>
      <c r="H4" s="5"/>
      <c r="I4" s="5"/>
      <c r="J4" s="5"/>
      <c r="K4" s="5"/>
      <c r="L4" s="5"/>
      <c r="M4" s="5"/>
      <c r="N4" s="5"/>
      <c r="O4" s="208"/>
      <c r="P4" s="208"/>
      <c r="Q4" s="208"/>
      <c r="R4" s="5"/>
    </row>
    <row r="5" ht="14.25">
      <c r="A5" s="459"/>
    </row>
    <row r="6" spans="2:18" ht="12.75">
      <c r="B6" s="115" t="s">
        <v>397</v>
      </c>
      <c r="C6" s="84" t="s">
        <v>398</v>
      </c>
      <c r="D6" s="84" t="s">
        <v>399</v>
      </c>
      <c r="E6" s="84" t="s">
        <v>400</v>
      </c>
      <c r="F6" s="84" t="s">
        <v>401</v>
      </c>
      <c r="G6" s="84" t="s">
        <v>402</v>
      </c>
      <c r="H6" s="84" t="s">
        <v>403</v>
      </c>
      <c r="I6" s="84" t="s">
        <v>608</v>
      </c>
      <c r="J6" s="84" t="s">
        <v>609</v>
      </c>
      <c r="K6" s="328" t="s">
        <v>766</v>
      </c>
      <c r="L6" s="328" t="s">
        <v>915</v>
      </c>
      <c r="M6" s="328" t="s">
        <v>1007</v>
      </c>
      <c r="N6" s="328" t="s">
        <v>1079</v>
      </c>
      <c r="O6" s="456" t="s">
        <v>1186</v>
      </c>
      <c r="P6" s="456" t="s">
        <v>1251</v>
      </c>
      <c r="Q6" s="398" t="s">
        <v>1379</v>
      </c>
      <c r="R6" s="34" t="s">
        <v>412</v>
      </c>
    </row>
    <row r="7" spans="3:18" ht="12.75">
      <c r="C7" s="12"/>
      <c r="D7" s="12"/>
      <c r="E7" s="12"/>
      <c r="F7" s="12"/>
      <c r="G7" s="16"/>
      <c r="H7" s="248"/>
      <c r="I7" s="248"/>
      <c r="J7" s="248"/>
      <c r="K7" s="329"/>
      <c r="L7" s="329"/>
      <c r="M7" s="329"/>
      <c r="N7" s="329"/>
      <c r="O7" s="329"/>
      <c r="P7" s="329"/>
      <c r="Q7" s="399"/>
      <c r="R7" s="90" t="s">
        <v>732</v>
      </c>
    </row>
    <row r="8" spans="1:18" ht="12.75">
      <c r="A8" s="26" t="s">
        <v>404</v>
      </c>
      <c r="B8" s="246">
        <v>5251000</v>
      </c>
      <c r="C8" s="246">
        <v>-1756000</v>
      </c>
      <c r="D8" s="246">
        <v>-1756000</v>
      </c>
      <c r="E8" s="246">
        <v>-1739000</v>
      </c>
      <c r="F8" s="26"/>
      <c r="G8" s="247"/>
      <c r="H8" s="5"/>
      <c r="I8" s="5"/>
      <c r="J8" s="5"/>
      <c r="K8" s="208"/>
      <c r="L8" s="208"/>
      <c r="M8" s="208"/>
      <c r="N8" s="208"/>
      <c r="O8" s="208"/>
      <c r="P8" s="208"/>
      <c r="Q8" s="400"/>
      <c r="R8" s="5">
        <v>0</v>
      </c>
    </row>
    <row r="9" spans="7:18" ht="12.75">
      <c r="G9" s="208"/>
      <c r="H9" s="5"/>
      <c r="I9" s="5"/>
      <c r="J9" s="5"/>
      <c r="K9" s="208"/>
      <c r="L9" s="208"/>
      <c r="M9" s="208"/>
      <c r="N9" s="208"/>
      <c r="O9" s="208"/>
      <c r="P9" s="208"/>
      <c r="Q9" s="400"/>
      <c r="R9" s="5"/>
    </row>
    <row r="10" spans="1:18" ht="12.75">
      <c r="A10" s="403" t="s">
        <v>405</v>
      </c>
      <c r="B10" s="23">
        <v>8993906.27</v>
      </c>
      <c r="C10" s="23">
        <v>-404052</v>
      </c>
      <c r="D10" s="23">
        <v>-423456.9</v>
      </c>
      <c r="E10" s="23">
        <v>-443793</v>
      </c>
      <c r="F10" s="23">
        <v>-465106.8</v>
      </c>
      <c r="G10" s="209">
        <v>-480878.6</v>
      </c>
      <c r="H10" s="23">
        <v>-474346.5</v>
      </c>
      <c r="I10" s="23">
        <v>-504305.1</v>
      </c>
      <c r="J10" s="23">
        <v>-536156.4</v>
      </c>
      <c r="K10" s="209">
        <v>-570018.9</v>
      </c>
      <c r="L10" s="209">
        <v>-607293.99</v>
      </c>
      <c r="M10" s="209">
        <v>-672916.5</v>
      </c>
      <c r="N10" s="209">
        <v>-702359.1</v>
      </c>
      <c r="O10" s="209">
        <v>-733090.2</v>
      </c>
      <c r="P10" s="209">
        <v>-765165</v>
      </c>
      <c r="Q10" s="401">
        <v>-798647.43</v>
      </c>
      <c r="R10" s="23">
        <f>SUM(B10+C10+D10+E10+F10+G10+H10+I10+J10+K10+L10+M10+N10+O10+P10+Q10)</f>
        <v>412319.84999999905</v>
      </c>
    </row>
    <row r="11" spans="7:18" ht="12.75">
      <c r="G11" s="208"/>
      <c r="H11" s="5"/>
      <c r="I11" s="5"/>
      <c r="J11" s="5"/>
      <c r="K11" s="208"/>
      <c r="L11" s="208"/>
      <c r="M11" s="208"/>
      <c r="N11" s="208"/>
      <c r="O11" s="208"/>
      <c r="P11" s="208"/>
      <c r="Q11" s="400"/>
      <c r="R11" s="23"/>
    </row>
    <row r="12" spans="1:18" ht="12.75">
      <c r="A12" s="5" t="s">
        <v>406</v>
      </c>
      <c r="B12" s="23">
        <v>466752</v>
      </c>
      <c r="C12" s="23">
        <v>851626</v>
      </c>
      <c r="D12" s="23">
        <v>-280000</v>
      </c>
      <c r="E12" s="23">
        <v>-280000</v>
      </c>
      <c r="F12" s="23">
        <v>-280000</v>
      </c>
      <c r="G12" s="209">
        <v>-280000</v>
      </c>
      <c r="H12" s="23">
        <v>-198378</v>
      </c>
      <c r="I12" s="23">
        <v>0</v>
      </c>
      <c r="J12" s="23">
        <v>0</v>
      </c>
      <c r="K12" s="209">
        <v>0</v>
      </c>
      <c r="L12" s="209">
        <v>0</v>
      </c>
      <c r="M12" s="209">
        <v>0</v>
      </c>
      <c r="N12" s="209">
        <v>0</v>
      </c>
      <c r="O12" s="209">
        <v>0</v>
      </c>
      <c r="P12" s="209">
        <v>0</v>
      </c>
      <c r="Q12" s="401">
        <v>0</v>
      </c>
      <c r="R12" s="23">
        <f>SUM(B12+C12+D12+E12+F12+G12+H12+I12+J12+K12+L12+M12+N12+O12+P12)</f>
        <v>0</v>
      </c>
    </row>
    <row r="13" spans="7:18" ht="12.75">
      <c r="G13" s="208"/>
      <c r="H13" s="5"/>
      <c r="I13" s="5"/>
      <c r="J13" s="5"/>
      <c r="K13" s="208"/>
      <c r="L13" s="208"/>
      <c r="M13" s="208"/>
      <c r="N13" s="208"/>
      <c r="O13" s="208"/>
      <c r="P13" s="208"/>
      <c r="Q13" s="400"/>
      <c r="R13" s="23"/>
    </row>
    <row r="14" spans="1:18" ht="12.75">
      <c r="A14" s="5" t="s">
        <v>407</v>
      </c>
      <c r="B14" s="23">
        <v>2000000</v>
      </c>
      <c r="C14" s="23">
        <v>-480000</v>
      </c>
      <c r="D14" s="23">
        <v>-480000</v>
      </c>
      <c r="E14" s="23">
        <v>-480000</v>
      </c>
      <c r="F14" s="23">
        <v>-480000</v>
      </c>
      <c r="G14" s="209">
        <v>-80000</v>
      </c>
      <c r="H14" s="23">
        <v>0</v>
      </c>
      <c r="I14" s="23">
        <v>0</v>
      </c>
      <c r="J14" s="23">
        <v>0</v>
      </c>
      <c r="K14" s="209">
        <v>0</v>
      </c>
      <c r="L14" s="209">
        <v>0</v>
      </c>
      <c r="M14" s="209">
        <v>0</v>
      </c>
      <c r="N14" s="209">
        <v>0</v>
      </c>
      <c r="O14" s="209">
        <v>0</v>
      </c>
      <c r="P14" s="209">
        <v>0</v>
      </c>
      <c r="Q14" s="401">
        <v>0</v>
      </c>
      <c r="R14" s="23">
        <f>SUM(B14+C14+D14+E14+F14+G14+H14+I14+J14+K14+L14+M14+N14+O14+P14)</f>
        <v>0</v>
      </c>
    </row>
    <row r="15" spans="7:18" ht="12.75">
      <c r="G15" s="208"/>
      <c r="H15" s="5"/>
      <c r="I15" s="5"/>
      <c r="J15" s="5"/>
      <c r="K15" s="208"/>
      <c r="L15" s="208"/>
      <c r="M15" s="208"/>
      <c r="N15" s="208"/>
      <c r="O15" s="208"/>
      <c r="P15" s="208"/>
      <c r="Q15" s="400"/>
      <c r="R15" s="23"/>
    </row>
    <row r="16" spans="1:18" ht="12.75">
      <c r="A16" s="5" t="s">
        <v>407</v>
      </c>
      <c r="B16" s="23">
        <v>0</v>
      </c>
      <c r="C16" s="23">
        <v>500000</v>
      </c>
      <c r="G16" s="208"/>
      <c r="H16" s="5"/>
      <c r="I16" s="5"/>
      <c r="J16" s="5">
        <v>0</v>
      </c>
      <c r="K16" s="208"/>
      <c r="L16" s="208"/>
      <c r="M16" s="208"/>
      <c r="N16" s="208"/>
      <c r="O16" s="208"/>
      <c r="P16" s="208"/>
      <c r="Q16" s="400"/>
      <c r="R16" s="23">
        <v>0</v>
      </c>
    </row>
    <row r="17" spans="1:18" ht="12.75">
      <c r="A17" s="5" t="s">
        <v>413</v>
      </c>
      <c r="B17" s="23"/>
      <c r="C17" s="23">
        <v>-500000</v>
      </c>
      <c r="G17" s="208"/>
      <c r="H17" s="5"/>
      <c r="I17" s="5"/>
      <c r="J17" s="5">
        <v>0</v>
      </c>
      <c r="K17" s="208"/>
      <c r="L17" s="208"/>
      <c r="M17" s="208"/>
      <c r="N17" s="208"/>
      <c r="O17" s="208"/>
      <c r="P17" s="208"/>
      <c r="Q17" s="400"/>
      <c r="R17" s="23"/>
    </row>
    <row r="18" spans="7:18" ht="12.75">
      <c r="G18" s="208"/>
      <c r="H18" s="5"/>
      <c r="I18" s="5"/>
      <c r="J18" s="5"/>
      <c r="K18" s="208"/>
      <c r="L18" s="208"/>
      <c r="M18" s="208"/>
      <c r="N18" s="208"/>
      <c r="O18" s="208"/>
      <c r="P18" s="208"/>
      <c r="Q18" s="400"/>
      <c r="R18" s="23"/>
    </row>
    <row r="19" spans="1:18" ht="12.75">
      <c r="A19" s="5" t="s">
        <v>408</v>
      </c>
      <c r="B19" s="23">
        <v>727389</v>
      </c>
      <c r="C19" s="23">
        <v>-288000</v>
      </c>
      <c r="D19" s="23">
        <v>-288000</v>
      </c>
      <c r="E19" s="23">
        <v>-151389</v>
      </c>
      <c r="F19" s="23"/>
      <c r="G19" s="209"/>
      <c r="H19" s="23"/>
      <c r="I19" s="23"/>
      <c r="J19" s="23">
        <v>0</v>
      </c>
      <c r="K19" s="209">
        <v>0</v>
      </c>
      <c r="L19" s="209">
        <v>0</v>
      </c>
      <c r="M19" s="209">
        <v>0</v>
      </c>
      <c r="N19" s="209">
        <v>0</v>
      </c>
      <c r="O19" s="209">
        <v>0</v>
      </c>
      <c r="P19" s="209">
        <v>0</v>
      </c>
      <c r="Q19" s="401">
        <v>0</v>
      </c>
      <c r="R19" s="23">
        <v>0</v>
      </c>
    </row>
    <row r="20" spans="7:18" ht="12.75">
      <c r="G20" s="208"/>
      <c r="H20" s="5"/>
      <c r="I20" s="5"/>
      <c r="J20" s="5"/>
      <c r="K20" s="208"/>
      <c r="L20" s="208"/>
      <c r="M20" s="208"/>
      <c r="N20" s="208"/>
      <c r="O20" s="208"/>
      <c r="P20" s="208"/>
      <c r="Q20" s="400"/>
      <c r="R20" s="23"/>
    </row>
    <row r="21" spans="1:18" ht="12.75">
      <c r="A21" s="5" t="s">
        <v>411</v>
      </c>
      <c r="B21" s="23">
        <v>4217000</v>
      </c>
      <c r="C21" s="5">
        <v>0</v>
      </c>
      <c r="D21" s="23">
        <v>-4217000</v>
      </c>
      <c r="E21" s="23" t="s">
        <v>750</v>
      </c>
      <c r="G21" s="208"/>
      <c r="H21" s="5"/>
      <c r="I21" s="5"/>
      <c r="J21" s="5"/>
      <c r="K21" s="208"/>
      <c r="L21" s="208"/>
      <c r="M21" s="208"/>
      <c r="N21" s="208"/>
      <c r="O21" s="208"/>
      <c r="P21" s="208"/>
      <c r="Q21" s="400"/>
      <c r="R21" s="23">
        <v>0</v>
      </c>
    </row>
    <row r="22" spans="2:18" ht="12.75">
      <c r="B22" s="23"/>
      <c r="D22" s="23"/>
      <c r="E22" s="23"/>
      <c r="G22" s="208"/>
      <c r="H22" s="5"/>
      <c r="I22" s="5"/>
      <c r="J22" s="5"/>
      <c r="K22" s="208"/>
      <c r="L22" s="208"/>
      <c r="M22" s="208"/>
      <c r="N22" s="208"/>
      <c r="O22" s="208"/>
      <c r="P22" s="208"/>
      <c r="Q22" s="400"/>
      <c r="R22" s="23"/>
    </row>
    <row r="23" spans="1:18" ht="12.75">
      <c r="A23" s="5" t="s">
        <v>801</v>
      </c>
      <c r="B23" s="23"/>
      <c r="D23" s="23"/>
      <c r="E23" s="23"/>
      <c r="G23" s="209">
        <v>5151190.32</v>
      </c>
      <c r="H23" s="23">
        <v>16006285.51</v>
      </c>
      <c r="I23" s="23">
        <v>14924382.37</v>
      </c>
      <c r="J23" s="23"/>
      <c r="K23" s="209"/>
      <c r="L23" s="209"/>
      <c r="M23" s="209"/>
      <c r="N23" s="209"/>
      <c r="O23" s="209"/>
      <c r="P23" s="209"/>
      <c r="Q23" s="401"/>
      <c r="R23" s="23"/>
    </row>
    <row r="24" spans="2:18" ht="12.75">
      <c r="B24" s="23"/>
      <c r="D24" s="23"/>
      <c r="E24" s="23"/>
      <c r="G24" s="209">
        <v>-787662.32</v>
      </c>
      <c r="H24" s="23">
        <v>-20369813.51</v>
      </c>
      <c r="I24" s="23">
        <v>-14924382.37</v>
      </c>
      <c r="J24" s="23"/>
      <c r="K24" s="209"/>
      <c r="L24" s="209"/>
      <c r="M24" s="209"/>
      <c r="N24" s="209"/>
      <c r="O24" s="209"/>
      <c r="P24" s="209"/>
      <c r="Q24" s="401"/>
      <c r="R24" s="23">
        <v>0</v>
      </c>
    </row>
    <row r="25" spans="1:18" ht="12.75">
      <c r="A25" s="403" t="s">
        <v>492</v>
      </c>
      <c r="B25" s="23"/>
      <c r="D25" s="23"/>
      <c r="E25" s="23"/>
      <c r="G25" s="209"/>
      <c r="H25" s="23">
        <v>13880000</v>
      </c>
      <c r="I25" s="23"/>
      <c r="J25" s="23"/>
      <c r="K25" s="209"/>
      <c r="L25" s="209"/>
      <c r="M25" s="209"/>
      <c r="N25" s="209"/>
      <c r="O25" s="209"/>
      <c r="P25" s="209"/>
      <c r="Q25" s="401"/>
      <c r="R25" s="23"/>
    </row>
    <row r="26" spans="7:18" ht="12.75">
      <c r="G26" s="208"/>
      <c r="H26" s="23">
        <v>-1316000</v>
      </c>
      <c r="I26" s="23">
        <v>-1579200</v>
      </c>
      <c r="J26" s="23">
        <v>-1579200</v>
      </c>
      <c r="K26" s="209">
        <v>-1579200</v>
      </c>
      <c r="L26" s="209">
        <v>-1579200</v>
      </c>
      <c r="M26" s="209">
        <v>-1579200</v>
      </c>
      <c r="N26" s="209">
        <v>-1579200</v>
      </c>
      <c r="O26" s="209">
        <v>-1579200</v>
      </c>
      <c r="P26" s="209">
        <v>-1509600</v>
      </c>
      <c r="Q26" s="401">
        <v>0</v>
      </c>
      <c r="R26" s="23">
        <f>SUM(H25+H26+I26+J26+K26+L26+M26+N26+O26+P26)</f>
        <v>0</v>
      </c>
    </row>
    <row r="27" spans="1:18" ht="12.75">
      <c r="A27" s="403" t="s">
        <v>492</v>
      </c>
      <c r="G27" s="208"/>
      <c r="H27" s="23"/>
      <c r="I27" s="23"/>
      <c r="J27" s="23">
        <v>1681924</v>
      </c>
      <c r="K27" s="209"/>
      <c r="L27" s="209"/>
      <c r="M27" s="209"/>
      <c r="N27" s="209"/>
      <c r="O27" s="209"/>
      <c r="P27" s="209"/>
      <c r="Q27" s="401"/>
      <c r="R27" s="23"/>
    </row>
    <row r="28" spans="1:18" ht="12.75">
      <c r="A28" s="5" t="s">
        <v>610</v>
      </c>
      <c r="G28" s="208"/>
      <c r="H28" s="23"/>
      <c r="I28" s="23"/>
      <c r="J28" s="23">
        <v>-231992</v>
      </c>
      <c r="K28" s="209">
        <v>-231992</v>
      </c>
      <c r="L28" s="209">
        <v>-231992</v>
      </c>
      <c r="M28" s="209">
        <v>-231992</v>
      </c>
      <c r="N28" s="209">
        <v>-231992</v>
      </c>
      <c r="O28" s="209">
        <v>-231992</v>
      </c>
      <c r="P28" s="209">
        <v>-231992</v>
      </c>
      <c r="Q28" s="401">
        <v>-57980</v>
      </c>
      <c r="R28" s="23">
        <f>SUM(J27+J28+K28+L28+M28+N28+O28+P28+Q28)</f>
        <v>0</v>
      </c>
    </row>
    <row r="29" spans="7:18" ht="12.75">
      <c r="G29" s="208"/>
      <c r="H29" s="23"/>
      <c r="I29" s="23"/>
      <c r="J29" s="23"/>
      <c r="K29" s="209"/>
      <c r="L29" s="209"/>
      <c r="M29" s="209"/>
      <c r="N29" s="209"/>
      <c r="O29" s="209"/>
      <c r="P29" s="209"/>
      <c r="Q29" s="401"/>
      <c r="R29" s="23"/>
    </row>
    <row r="30" spans="1:18" ht="12.75">
      <c r="A30" s="403" t="s">
        <v>1188</v>
      </c>
      <c r="G30" s="208"/>
      <c r="H30" s="23"/>
      <c r="I30" s="23"/>
      <c r="J30" s="23"/>
      <c r="K30" s="209"/>
      <c r="L30" s="209"/>
      <c r="M30" s="209"/>
      <c r="N30" s="209"/>
      <c r="O30" s="209">
        <v>5988135.65</v>
      </c>
      <c r="P30" s="209">
        <v>1567138.25</v>
      </c>
      <c r="Q30" s="401">
        <v>-755527.4</v>
      </c>
      <c r="R30" s="23">
        <f>SUM(O30+P30+Q30)</f>
        <v>6799746.5</v>
      </c>
    </row>
    <row r="31" spans="7:18" ht="12.75">
      <c r="G31" s="208"/>
      <c r="H31" s="23"/>
      <c r="I31" s="23"/>
      <c r="J31" s="23"/>
      <c r="K31" s="209"/>
      <c r="L31" s="209"/>
      <c r="M31" s="209"/>
      <c r="N31" s="209"/>
      <c r="O31" s="209"/>
      <c r="P31" s="209"/>
      <c r="Q31" s="401"/>
      <c r="R31" s="23"/>
    </row>
    <row r="32" spans="7:18" ht="12.75">
      <c r="G32" s="208"/>
      <c r="H32" s="23"/>
      <c r="I32" s="23"/>
      <c r="J32" s="23"/>
      <c r="K32" s="209"/>
      <c r="L32" s="209"/>
      <c r="M32" s="209"/>
      <c r="N32" s="209"/>
      <c r="O32" s="209"/>
      <c r="P32" s="209"/>
      <c r="Q32" s="401"/>
      <c r="R32" s="23"/>
    </row>
    <row r="33" spans="1:18" ht="12.75">
      <c r="A33" s="11" t="s">
        <v>434</v>
      </c>
      <c r="B33" s="35">
        <f>SUM(B8:B26)</f>
        <v>21656047.27</v>
      </c>
      <c r="C33" s="35">
        <f>SUM(C8:C26)</f>
        <v>-2076426</v>
      </c>
      <c r="D33" s="35">
        <f>SUM(D8:D26)</f>
        <v>-7444456.9</v>
      </c>
      <c r="E33" s="35">
        <f>SUM(E8:E26)</f>
        <v>-3094182</v>
      </c>
      <c r="F33" s="35">
        <f>SUM(F8:F26)</f>
        <v>-1225106.8</v>
      </c>
      <c r="G33" s="35">
        <f>SUM(G10:G26)</f>
        <v>3522649.400000001</v>
      </c>
      <c r="H33" s="35">
        <f>SUM(H10:H26)</f>
        <v>7527747.499999998</v>
      </c>
      <c r="I33" s="35">
        <f>SUM(I8:I32)</f>
        <v>-2083505.0999999996</v>
      </c>
      <c r="J33" s="35">
        <f>SUM(J7:J32)</f>
        <v>-665424.3999999999</v>
      </c>
      <c r="K33" s="330">
        <f>SUM(K8:K32)</f>
        <v>-2381210.9</v>
      </c>
      <c r="L33" s="330">
        <f>SUM(L10:L32)</f>
        <v>-2418485.99</v>
      </c>
      <c r="M33" s="330">
        <f>SUM(M10:M32)</f>
        <v>-2484108.5</v>
      </c>
      <c r="N33" s="330">
        <f>SUM(N9:N32)</f>
        <v>-2513551.1</v>
      </c>
      <c r="O33" s="330">
        <f>SUM(O7:O32)</f>
        <v>3443853.45</v>
      </c>
      <c r="P33" s="330">
        <f>SUM(P7:P32)</f>
        <v>-939618.75</v>
      </c>
      <c r="Q33" s="402">
        <f>SUM(Q10:Q32)</f>
        <v>-1612154.83</v>
      </c>
      <c r="R33" s="35">
        <f>SUM(R8:R32)</f>
        <v>7212066.349999999</v>
      </c>
    </row>
    <row r="34" spans="1:18" ht="12.75">
      <c r="A34" s="26"/>
      <c r="B34" s="26"/>
      <c r="C34" s="26"/>
      <c r="D34" s="26"/>
      <c r="E34" s="26"/>
      <c r="F34" s="26"/>
      <c r="G34" s="247"/>
      <c r="H34" s="5"/>
      <c r="I34" s="5"/>
      <c r="J34" s="5"/>
      <c r="K34" s="5"/>
      <c r="L34" s="5"/>
      <c r="M34" s="5"/>
      <c r="N34" s="5"/>
      <c r="O34" s="208"/>
      <c r="P34" s="208"/>
      <c r="Q34" s="208"/>
      <c r="R34" s="23"/>
    </row>
    <row r="35" ht="12.75">
      <c r="R35" s="246"/>
    </row>
    <row r="36" spans="1:17" ht="12.75">
      <c r="A36" s="5" t="s">
        <v>422</v>
      </c>
      <c r="H36" s="246"/>
      <c r="I36" s="246"/>
      <c r="J36" s="246"/>
      <c r="K36" s="246"/>
      <c r="L36" s="246"/>
      <c r="M36" s="246"/>
      <c r="N36" s="246"/>
      <c r="O36" s="457"/>
      <c r="P36" s="457"/>
      <c r="Q36" s="457"/>
    </row>
    <row r="37" spans="1:18" ht="12.75">
      <c r="A37" s="5" t="s">
        <v>1012</v>
      </c>
      <c r="B37" s="26"/>
      <c r="C37" s="26"/>
      <c r="D37" s="26"/>
      <c r="E37" s="26"/>
      <c r="F37" s="26"/>
      <c r="G37" s="247"/>
      <c r="H37" s="5"/>
      <c r="I37" s="5"/>
      <c r="J37" s="5"/>
      <c r="K37" s="5"/>
      <c r="L37" s="5"/>
      <c r="M37" s="5"/>
      <c r="N37" s="5"/>
      <c r="O37" s="208"/>
      <c r="P37" s="208"/>
      <c r="Q37" s="208"/>
      <c r="R37" s="5"/>
    </row>
    <row r="39" ht="12.75">
      <c r="A39" s="5" t="s">
        <v>802</v>
      </c>
    </row>
    <row r="40" spans="1:18" ht="12.75">
      <c r="A40" s="5" t="s">
        <v>1255</v>
      </c>
      <c r="B40" s="26"/>
      <c r="C40" s="26"/>
      <c r="D40" s="26"/>
      <c r="E40" s="26"/>
      <c r="F40" s="26"/>
      <c r="G40" s="247"/>
      <c r="H40" s="5"/>
      <c r="I40" s="5"/>
      <c r="J40" s="5"/>
      <c r="K40" s="5"/>
      <c r="L40" s="5"/>
      <c r="M40" s="5"/>
      <c r="N40" s="5"/>
      <c r="O40" s="208"/>
      <c r="P40" s="208"/>
      <c r="Q40" s="208"/>
      <c r="R40" s="5"/>
    </row>
    <row r="42" ht="12.75">
      <c r="A42" s="5" t="s">
        <v>1256</v>
      </c>
    </row>
    <row r="43" ht="12.75">
      <c r="A43" s="5" t="s">
        <v>1257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I38"/>
  <sheetViews>
    <sheetView zoomScalePageLayoutView="0" workbookViewId="0" topLeftCell="A7">
      <selection activeCell="B8" sqref="B8"/>
    </sheetView>
  </sheetViews>
  <sheetFormatPr defaultColWidth="9.140625" defaultRowHeight="12.75"/>
  <cols>
    <col min="1" max="1" width="2.140625" style="0" customWidth="1"/>
    <col min="2" max="2" width="85.7109375" style="0" customWidth="1"/>
    <col min="3" max="3" width="9.8515625" style="0" customWidth="1"/>
    <col min="4" max="4" width="17.00390625" style="0" customWidth="1"/>
    <col min="5" max="5" width="19.00390625" style="0" customWidth="1"/>
    <col min="6" max="6" width="21.28125" style="0" customWidth="1"/>
  </cols>
  <sheetData>
    <row r="2" spans="2:9" ht="15.75">
      <c r="B2" s="9"/>
      <c r="C2" s="9"/>
      <c r="D2" s="9"/>
      <c r="E2" s="550"/>
      <c r="F2" s="550"/>
      <c r="G2" s="550"/>
      <c r="H2" s="550"/>
      <c r="I2" s="550"/>
    </row>
    <row r="3" spans="2:9" ht="18">
      <c r="B3" s="593" t="s">
        <v>1451</v>
      </c>
      <c r="C3" s="9"/>
      <c r="D3" s="9"/>
      <c r="E3" s="550"/>
      <c r="F3" s="550"/>
      <c r="G3" s="550"/>
      <c r="H3" s="550"/>
      <c r="I3" s="550"/>
    </row>
    <row r="4" spans="2:9" ht="15">
      <c r="B4" s="550"/>
      <c r="C4" s="550"/>
      <c r="D4" s="550"/>
      <c r="E4" s="550"/>
      <c r="F4" s="550"/>
      <c r="G4" s="550"/>
      <c r="H4" s="550"/>
      <c r="I4" s="550"/>
    </row>
    <row r="5" spans="2:9" ht="15.75">
      <c r="B5" s="550"/>
      <c r="C5" s="10" t="s">
        <v>777</v>
      </c>
      <c r="D5" s="10" t="s">
        <v>393</v>
      </c>
      <c r="E5" s="10" t="s">
        <v>394</v>
      </c>
      <c r="F5" s="10" t="s">
        <v>395</v>
      </c>
      <c r="G5" s="550"/>
      <c r="H5" s="550"/>
      <c r="I5" s="550"/>
    </row>
    <row r="6" spans="2:9" ht="15.75" thickBot="1">
      <c r="B6" s="550"/>
      <c r="C6" s="550"/>
      <c r="D6" s="550"/>
      <c r="E6" s="550"/>
      <c r="F6" s="550"/>
      <c r="G6" s="550"/>
      <c r="H6" s="550"/>
      <c r="I6" s="550"/>
    </row>
    <row r="7" spans="2:9" ht="18" customHeight="1">
      <c r="B7" s="574" t="s">
        <v>1013</v>
      </c>
      <c r="C7" s="575">
        <v>13015</v>
      </c>
      <c r="D7" s="576">
        <v>360795</v>
      </c>
      <c r="E7" s="576">
        <v>360795</v>
      </c>
      <c r="F7" s="577">
        <f>SUM(D7-E7)</f>
        <v>0</v>
      </c>
      <c r="G7" s="550"/>
      <c r="H7" s="550"/>
      <c r="I7" s="550"/>
    </row>
    <row r="8" spans="2:9" ht="18" customHeight="1">
      <c r="B8" s="578" t="s">
        <v>1455</v>
      </c>
      <c r="C8" s="579">
        <v>29030</v>
      </c>
      <c r="D8" s="580">
        <v>1543857</v>
      </c>
      <c r="E8" s="580">
        <v>1543857</v>
      </c>
      <c r="F8" s="581">
        <v>0</v>
      </c>
      <c r="G8" s="550"/>
      <c r="H8" s="550"/>
      <c r="I8" s="550"/>
    </row>
    <row r="9" spans="2:9" ht="18" customHeight="1">
      <c r="B9" s="582" t="s">
        <v>1453</v>
      </c>
      <c r="C9" s="583">
        <v>98074</v>
      </c>
      <c r="D9" s="584">
        <v>10000</v>
      </c>
      <c r="E9" s="584">
        <v>0</v>
      </c>
      <c r="F9" s="585">
        <f>SUM(D9-E9)</f>
        <v>10000</v>
      </c>
      <c r="G9" s="550"/>
      <c r="H9" s="550"/>
      <c r="I9" s="550"/>
    </row>
    <row r="10" spans="2:9" ht="18" customHeight="1">
      <c r="B10" s="582" t="s">
        <v>1454</v>
      </c>
      <c r="C10" s="583">
        <v>98348</v>
      </c>
      <c r="D10" s="584">
        <v>131000</v>
      </c>
      <c r="E10" s="584">
        <v>82256.3</v>
      </c>
      <c r="F10" s="585">
        <f>SUM(D10-E10)</f>
        <v>48743.7</v>
      </c>
      <c r="G10" s="550"/>
      <c r="H10" s="550"/>
      <c r="I10" s="550"/>
    </row>
    <row r="11" spans="2:9" ht="18" customHeight="1">
      <c r="B11" s="582" t="s">
        <v>1459</v>
      </c>
      <c r="C11" s="583">
        <v>98018</v>
      </c>
      <c r="D11" s="584">
        <v>10780</v>
      </c>
      <c r="E11" s="584">
        <v>10780</v>
      </c>
      <c r="F11" s="585">
        <f>SUM(D11-E11)</f>
        <v>0</v>
      </c>
      <c r="G11" s="550"/>
      <c r="H11" s="550"/>
      <c r="I11" s="550"/>
    </row>
    <row r="12" spans="2:9" ht="18" customHeight="1">
      <c r="B12" s="582" t="s">
        <v>1081</v>
      </c>
      <c r="C12" s="583">
        <v>14004</v>
      </c>
      <c r="D12" s="584">
        <v>186496</v>
      </c>
      <c r="E12" s="584">
        <v>165389.35</v>
      </c>
      <c r="F12" s="585">
        <f>SUM(D12-E12)</f>
        <v>21106.649999999994</v>
      </c>
      <c r="G12" s="550"/>
      <c r="H12" s="550"/>
      <c r="I12" s="550"/>
    </row>
    <row r="13" spans="2:9" ht="18" customHeight="1" thickBot="1">
      <c r="B13" s="595" t="s">
        <v>1081</v>
      </c>
      <c r="C13" s="586">
        <v>14004</v>
      </c>
      <c r="D13" s="587">
        <v>210000</v>
      </c>
      <c r="E13" s="587">
        <v>210000</v>
      </c>
      <c r="F13" s="596">
        <f>SUM(D13-E13)</f>
        <v>0</v>
      </c>
      <c r="G13" s="550"/>
      <c r="H13" s="550"/>
      <c r="I13" s="550"/>
    </row>
    <row r="14" spans="2:9" ht="15">
      <c r="B14" s="550"/>
      <c r="C14" s="550"/>
      <c r="D14" s="571"/>
      <c r="E14" s="571"/>
      <c r="F14" s="571"/>
      <c r="G14" s="550"/>
      <c r="H14" s="550"/>
      <c r="I14" s="550"/>
    </row>
    <row r="15" spans="2:9" ht="15.75" thickBot="1">
      <c r="B15" s="550"/>
      <c r="C15" s="550"/>
      <c r="D15" s="571"/>
      <c r="E15" s="571"/>
      <c r="F15" s="571"/>
      <c r="G15" s="550"/>
      <c r="H15" s="550"/>
      <c r="I15" s="550"/>
    </row>
    <row r="16" spans="2:9" ht="22.5" customHeight="1" thickBot="1">
      <c r="B16" s="589" t="s">
        <v>434</v>
      </c>
      <c r="C16" s="590"/>
      <c r="D16" s="591">
        <f>SUM(D7:D15)</f>
        <v>2452928</v>
      </c>
      <c r="E16" s="591">
        <f>SUM(E7:E15)</f>
        <v>2373077.65</v>
      </c>
      <c r="F16" s="592">
        <f>SUM(F7:F15)</f>
        <v>79850.34999999999</v>
      </c>
      <c r="G16" s="550"/>
      <c r="H16" s="550"/>
      <c r="I16" s="550"/>
    </row>
    <row r="17" spans="2:9" ht="15">
      <c r="B17" s="550"/>
      <c r="C17" s="550"/>
      <c r="D17" s="571"/>
      <c r="E17" s="571"/>
      <c r="F17" s="571"/>
      <c r="G17" s="550"/>
      <c r="H17" s="550"/>
      <c r="I17" s="550"/>
    </row>
    <row r="18" spans="2:9" ht="15">
      <c r="B18" s="550"/>
      <c r="C18" s="550"/>
      <c r="D18" s="571"/>
      <c r="E18" s="571"/>
      <c r="F18" s="571"/>
      <c r="G18" s="550"/>
      <c r="H18" s="550"/>
      <c r="I18" s="550"/>
    </row>
    <row r="19" spans="2:9" ht="15">
      <c r="B19" s="550"/>
      <c r="C19" s="550"/>
      <c r="D19" s="571"/>
      <c r="E19" s="571"/>
      <c r="F19" s="571"/>
      <c r="G19" s="550"/>
      <c r="H19" s="550"/>
      <c r="I19" s="550"/>
    </row>
    <row r="20" spans="2:9" ht="23.25" customHeight="1">
      <c r="B20" s="593" t="s">
        <v>1452</v>
      </c>
      <c r="C20" s="9"/>
      <c r="D20" s="572"/>
      <c r="E20" s="554"/>
      <c r="F20" s="571"/>
      <c r="G20" s="550"/>
      <c r="H20" s="550"/>
      <c r="I20" s="550"/>
    </row>
    <row r="21" spans="2:9" ht="23.25" customHeight="1">
      <c r="B21" s="594"/>
      <c r="C21" s="10" t="s">
        <v>777</v>
      </c>
      <c r="D21" s="10" t="s">
        <v>393</v>
      </c>
      <c r="E21" s="10" t="s">
        <v>394</v>
      </c>
      <c r="F21" s="10" t="s">
        <v>395</v>
      </c>
      <c r="G21" s="550"/>
      <c r="H21" s="550"/>
      <c r="I21" s="550"/>
    </row>
    <row r="22" spans="2:9" ht="15" customHeight="1" thickBot="1">
      <c r="B22" s="550"/>
      <c r="C22" s="550"/>
      <c r="D22" s="571"/>
      <c r="E22" s="571"/>
      <c r="F22" s="571"/>
      <c r="G22" s="550"/>
      <c r="H22" s="550"/>
      <c r="I22" s="550"/>
    </row>
    <row r="23" spans="2:9" ht="18" customHeight="1">
      <c r="B23" s="597" t="s">
        <v>1456</v>
      </c>
      <c r="C23" s="598">
        <v>211</v>
      </c>
      <c r="D23" s="576">
        <v>50000</v>
      </c>
      <c r="E23" s="576">
        <v>50000</v>
      </c>
      <c r="F23" s="577">
        <f>SUM(D23-E23)</f>
        <v>0</v>
      </c>
      <c r="G23" s="550"/>
      <c r="H23" s="550"/>
      <c r="I23" s="550"/>
    </row>
    <row r="24" spans="2:9" ht="18" customHeight="1">
      <c r="B24" s="599" t="s">
        <v>1457</v>
      </c>
      <c r="C24" s="588">
        <v>324</v>
      </c>
      <c r="D24" s="584">
        <v>69797.07</v>
      </c>
      <c r="E24" s="584">
        <v>69797.07</v>
      </c>
      <c r="F24" s="585">
        <f>SUM(D24-E24)</f>
        <v>0</v>
      </c>
      <c r="G24" s="550"/>
      <c r="H24" s="550"/>
      <c r="I24" s="550"/>
    </row>
    <row r="25" spans="2:9" ht="18" customHeight="1" thickBot="1">
      <c r="B25" s="600" t="s">
        <v>1458</v>
      </c>
      <c r="C25" s="586">
        <v>343</v>
      </c>
      <c r="D25" s="587">
        <v>214300</v>
      </c>
      <c r="E25" s="587">
        <v>214300</v>
      </c>
      <c r="F25" s="596">
        <f>SUM(D25-E25)</f>
        <v>0</v>
      </c>
      <c r="G25" s="550"/>
      <c r="H25" s="550"/>
      <c r="I25" s="550"/>
    </row>
    <row r="26" spans="2:9" ht="18" customHeight="1">
      <c r="B26" s="28"/>
      <c r="C26" s="28"/>
      <c r="D26" s="573"/>
      <c r="E26" s="573"/>
      <c r="F26" s="573"/>
      <c r="G26" s="550"/>
      <c r="H26" s="550"/>
      <c r="I26" s="550"/>
    </row>
    <row r="27" spans="2:9" ht="15.75" thickBot="1">
      <c r="B27" s="550"/>
      <c r="C27" s="550"/>
      <c r="D27" s="571"/>
      <c r="E27" s="571"/>
      <c r="F27" s="571"/>
      <c r="G27" s="550"/>
      <c r="H27" s="550"/>
      <c r="I27" s="550"/>
    </row>
    <row r="28" spans="2:9" ht="25.5" customHeight="1" thickBot="1">
      <c r="B28" s="589" t="s">
        <v>434</v>
      </c>
      <c r="C28" s="590"/>
      <c r="D28" s="591">
        <f>SUM(D23:D27)</f>
        <v>334097.07</v>
      </c>
      <c r="E28" s="591">
        <f>SUM(E23:E27)</f>
        <v>334097.07</v>
      </c>
      <c r="F28" s="592">
        <f>SUM(F23:F27)</f>
        <v>0</v>
      </c>
      <c r="G28" s="550"/>
      <c r="H28" s="550"/>
      <c r="I28" s="550"/>
    </row>
    <row r="29" spans="2:9" ht="15">
      <c r="B29" s="550"/>
      <c r="C29" s="550"/>
      <c r="D29" s="571"/>
      <c r="E29" s="571"/>
      <c r="F29" s="571"/>
      <c r="G29" s="550"/>
      <c r="H29" s="550"/>
      <c r="I29" s="550"/>
    </row>
    <row r="30" spans="2:9" ht="15">
      <c r="B30" s="550"/>
      <c r="C30" s="550"/>
      <c r="D30" s="571"/>
      <c r="E30" s="571"/>
      <c r="F30" s="571"/>
      <c r="G30" s="550"/>
      <c r="H30" s="550"/>
      <c r="I30" s="550"/>
    </row>
    <row r="31" spans="2:9" ht="15">
      <c r="B31" s="550"/>
      <c r="C31" s="550"/>
      <c r="D31" s="571"/>
      <c r="E31" s="571"/>
      <c r="F31" s="571"/>
      <c r="G31" s="550"/>
      <c r="H31" s="550"/>
      <c r="I31" s="550"/>
    </row>
    <row r="32" spans="2:9" ht="15">
      <c r="B32" s="550"/>
      <c r="C32" s="550"/>
      <c r="D32" s="571"/>
      <c r="E32" s="571"/>
      <c r="F32" s="571"/>
      <c r="G32" s="550"/>
      <c r="H32" s="550"/>
      <c r="I32" s="550"/>
    </row>
    <row r="33" spans="2:9" ht="15">
      <c r="B33" s="550"/>
      <c r="C33" s="550"/>
      <c r="D33" s="571"/>
      <c r="E33" s="571"/>
      <c r="F33" s="571"/>
      <c r="G33" s="550"/>
      <c r="H33" s="550"/>
      <c r="I33" s="550"/>
    </row>
    <row r="34" spans="2:9" ht="15">
      <c r="B34" s="550"/>
      <c r="C34" s="550"/>
      <c r="D34" s="571"/>
      <c r="E34" s="571"/>
      <c r="F34" s="571"/>
      <c r="G34" s="550"/>
      <c r="H34" s="550"/>
      <c r="I34" s="550"/>
    </row>
    <row r="35" spans="2:9" ht="15">
      <c r="B35" s="550"/>
      <c r="C35" s="550"/>
      <c r="D35" s="571"/>
      <c r="E35" s="571"/>
      <c r="F35" s="571"/>
      <c r="G35" s="550"/>
      <c r="H35" s="550"/>
      <c r="I35" s="550"/>
    </row>
    <row r="36" spans="2:9" ht="15">
      <c r="B36" s="550"/>
      <c r="C36" s="550"/>
      <c r="D36" s="571"/>
      <c r="E36" s="571"/>
      <c r="F36" s="571"/>
      <c r="G36" s="550"/>
      <c r="H36" s="550"/>
      <c r="I36" s="550"/>
    </row>
    <row r="37" spans="2:9" ht="15">
      <c r="B37" s="550"/>
      <c r="C37" s="550"/>
      <c r="D37" s="571"/>
      <c r="E37" s="571"/>
      <c r="F37" s="571"/>
      <c r="G37" s="550"/>
      <c r="H37" s="550"/>
      <c r="I37" s="550"/>
    </row>
    <row r="38" spans="4:6" ht="12.75">
      <c r="D38" s="7"/>
      <c r="E38" s="7"/>
      <c r="F38" s="7"/>
    </row>
  </sheetData>
  <sheetProtection/>
  <printOptions/>
  <pageMargins left="0.787401575" right="0.35" top="0.984251969" bottom="0.984251969" header="0.4921259845" footer="0.4921259845"/>
  <pageSetup fitToHeight="0" fitToWidth="1"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G83"/>
  <sheetViews>
    <sheetView zoomScalePageLayoutView="0" workbookViewId="0" topLeftCell="A37">
      <selection activeCell="I7" sqref="I7"/>
    </sheetView>
  </sheetViews>
  <sheetFormatPr defaultColWidth="9.140625" defaultRowHeight="12.75"/>
  <cols>
    <col min="1" max="1" width="5.00390625" style="0" customWidth="1"/>
    <col min="2" max="2" width="55.7109375" style="0" customWidth="1"/>
    <col min="3" max="3" width="19.28125" style="0" customWidth="1"/>
    <col min="4" max="4" width="18.57421875" style="0" customWidth="1"/>
    <col min="5" max="5" width="17.7109375" style="7" customWidth="1"/>
    <col min="6" max="6" width="19.140625" style="7" customWidth="1"/>
  </cols>
  <sheetData>
    <row r="1" spans="2:3" ht="16.5" customHeight="1">
      <c r="B1" s="211" t="s">
        <v>1414</v>
      </c>
      <c r="C1" s="211"/>
    </row>
    <row r="2" ht="13.5" thickBot="1"/>
    <row r="3" spans="2:7" ht="15">
      <c r="B3" s="623" t="s">
        <v>244</v>
      </c>
      <c r="C3" s="624">
        <v>43466</v>
      </c>
      <c r="D3" s="625">
        <v>43830</v>
      </c>
      <c r="E3" s="626">
        <v>43830</v>
      </c>
      <c r="F3" s="627">
        <v>43830</v>
      </c>
      <c r="G3" s="459"/>
    </row>
    <row r="4" spans="2:7" ht="12.75" customHeight="1">
      <c r="B4" s="628"/>
      <c r="C4" s="629"/>
      <c r="D4" s="630" t="s">
        <v>493</v>
      </c>
      <c r="E4" s="631" t="s">
        <v>494</v>
      </c>
      <c r="F4" s="632" t="s">
        <v>495</v>
      </c>
      <c r="G4" s="459"/>
    </row>
    <row r="5" spans="2:7" ht="15">
      <c r="B5" s="601" t="s">
        <v>803</v>
      </c>
      <c r="C5" s="559">
        <v>2217700.35</v>
      </c>
      <c r="D5" s="602">
        <v>4683153.46</v>
      </c>
      <c r="E5" s="559">
        <v>2415804.11</v>
      </c>
      <c r="F5" s="603">
        <f>SUM(D5-E5)</f>
        <v>2267349.35</v>
      </c>
      <c r="G5" s="459"/>
    </row>
    <row r="6" spans="2:7" ht="15">
      <c r="B6" s="601" t="s">
        <v>804</v>
      </c>
      <c r="C6" s="559">
        <v>468868088</v>
      </c>
      <c r="D6" s="602">
        <v>630745221.46</v>
      </c>
      <c r="E6" s="559">
        <v>158611305.6</v>
      </c>
      <c r="F6" s="603">
        <f>SUM(D6-E6)</f>
        <v>472133915.86</v>
      </c>
      <c r="G6" s="459"/>
    </row>
    <row r="7" spans="2:7" ht="15">
      <c r="B7" s="601" t="s">
        <v>805</v>
      </c>
      <c r="C7" s="559">
        <v>101869849.96</v>
      </c>
      <c r="D7" s="602">
        <v>101915619.35</v>
      </c>
      <c r="E7" s="559"/>
      <c r="F7" s="603">
        <f aca="true" t="shared" si="0" ref="F7:F37">SUM(D7-E7)</f>
        <v>101915619.35</v>
      </c>
      <c r="G7" s="459"/>
    </row>
    <row r="8" spans="2:7" ht="15">
      <c r="B8" s="601" t="s">
        <v>806</v>
      </c>
      <c r="C8" s="559">
        <v>30800</v>
      </c>
      <c r="D8" s="602">
        <v>30800</v>
      </c>
      <c r="E8" s="559"/>
      <c r="F8" s="603">
        <f t="shared" si="0"/>
        <v>30800</v>
      </c>
      <c r="G8" s="459"/>
    </row>
    <row r="9" spans="2:7" ht="15">
      <c r="B9" s="601" t="s">
        <v>807</v>
      </c>
      <c r="C9" s="559">
        <v>334743628.6</v>
      </c>
      <c r="D9" s="602">
        <v>456762438.99</v>
      </c>
      <c r="E9" s="559">
        <v>121938923.11</v>
      </c>
      <c r="F9" s="603">
        <f t="shared" si="0"/>
        <v>334823515.88</v>
      </c>
      <c r="G9" s="459"/>
    </row>
    <row r="10" spans="2:7" ht="15">
      <c r="B10" s="601" t="s">
        <v>808</v>
      </c>
      <c r="C10" s="559">
        <v>22931479.64</v>
      </c>
      <c r="D10" s="602">
        <v>49096325.15</v>
      </c>
      <c r="E10" s="559">
        <v>17820076</v>
      </c>
      <c r="F10" s="603">
        <f t="shared" si="0"/>
        <v>31276249.15</v>
      </c>
      <c r="G10" s="459"/>
    </row>
    <row r="11" spans="2:7" ht="15">
      <c r="B11" s="601" t="s">
        <v>809</v>
      </c>
      <c r="C11" s="559">
        <v>0</v>
      </c>
      <c r="D11" s="602">
        <v>18852306.49</v>
      </c>
      <c r="E11" s="559">
        <v>18852306.49</v>
      </c>
      <c r="F11" s="603">
        <f t="shared" si="0"/>
        <v>0</v>
      </c>
      <c r="G11" s="459"/>
    </row>
    <row r="12" spans="2:7" ht="15">
      <c r="B12" s="601" t="s">
        <v>810</v>
      </c>
      <c r="C12" s="559">
        <v>8283823.8</v>
      </c>
      <c r="D12" s="602">
        <v>3132664.9</v>
      </c>
      <c r="E12" s="559"/>
      <c r="F12" s="603">
        <f t="shared" si="0"/>
        <v>3132664.9</v>
      </c>
      <c r="G12" s="459"/>
    </row>
    <row r="13" spans="2:7" ht="15">
      <c r="B13" s="601" t="s">
        <v>919</v>
      </c>
      <c r="C13" s="559">
        <v>191200</v>
      </c>
      <c r="D13" s="602">
        <v>477002.58</v>
      </c>
      <c r="E13" s="559"/>
      <c r="F13" s="603">
        <f t="shared" si="0"/>
        <v>477002.58</v>
      </c>
      <c r="G13" s="459"/>
    </row>
    <row r="14" spans="2:7" ht="15">
      <c r="B14" s="601" t="s">
        <v>920</v>
      </c>
      <c r="C14" s="559">
        <v>817306</v>
      </c>
      <c r="D14" s="602">
        <v>478064</v>
      </c>
      <c r="E14" s="559"/>
      <c r="F14" s="603">
        <f t="shared" si="0"/>
        <v>478064</v>
      </c>
      <c r="G14" s="459"/>
    </row>
    <row r="15" spans="2:7" ht="15">
      <c r="B15" s="601" t="s">
        <v>811</v>
      </c>
      <c r="C15" s="559">
        <v>1636987.47</v>
      </c>
      <c r="D15" s="602">
        <v>1636987.47</v>
      </c>
      <c r="E15" s="559"/>
      <c r="F15" s="603">
        <f t="shared" si="0"/>
        <v>1636987.47</v>
      </c>
      <c r="G15" s="459"/>
    </row>
    <row r="16" spans="2:7" ht="15">
      <c r="B16" s="601" t="s">
        <v>1415</v>
      </c>
      <c r="C16" s="559">
        <v>0</v>
      </c>
      <c r="D16" s="602">
        <v>620000</v>
      </c>
      <c r="E16" s="559"/>
      <c r="F16" s="603">
        <f t="shared" si="0"/>
        <v>620000</v>
      </c>
      <c r="G16" s="459"/>
    </row>
    <row r="17" spans="2:7" ht="15">
      <c r="B17" s="601" t="s">
        <v>500</v>
      </c>
      <c r="C17" s="559">
        <v>33500</v>
      </c>
      <c r="D17" s="602">
        <v>39500</v>
      </c>
      <c r="E17" s="559"/>
      <c r="F17" s="603">
        <f t="shared" si="0"/>
        <v>39500</v>
      </c>
      <c r="G17" s="459"/>
    </row>
    <row r="18" spans="2:7" ht="15">
      <c r="B18" s="601" t="s">
        <v>501</v>
      </c>
      <c r="C18" s="559">
        <v>11079.72</v>
      </c>
      <c r="D18" s="602">
        <v>214853.95</v>
      </c>
      <c r="E18" s="559">
        <v>152667.02</v>
      </c>
      <c r="F18" s="603">
        <f t="shared" si="0"/>
        <v>62186.93000000002</v>
      </c>
      <c r="G18" s="459"/>
    </row>
    <row r="19" spans="2:7" ht="15">
      <c r="B19" s="601" t="s">
        <v>812</v>
      </c>
      <c r="C19" s="559">
        <v>800</v>
      </c>
      <c r="D19" s="602">
        <v>8275.72</v>
      </c>
      <c r="E19" s="559"/>
      <c r="F19" s="603">
        <f t="shared" si="0"/>
        <v>8275.72</v>
      </c>
      <c r="G19" s="459"/>
    </row>
    <row r="20" spans="2:7" ht="15">
      <c r="B20" s="601" t="s">
        <v>1014</v>
      </c>
      <c r="C20" s="559">
        <v>204848.99</v>
      </c>
      <c r="D20" s="602">
        <v>98001.07</v>
      </c>
      <c r="E20" s="559"/>
      <c r="F20" s="603">
        <f t="shared" si="0"/>
        <v>98001.07</v>
      </c>
      <c r="G20" s="459"/>
    </row>
    <row r="21" spans="2:7" ht="15">
      <c r="B21" s="601" t="s">
        <v>813</v>
      </c>
      <c r="C21" s="559">
        <v>192297.43</v>
      </c>
      <c r="D21" s="602">
        <v>162289.55</v>
      </c>
      <c r="E21" s="559"/>
      <c r="F21" s="603">
        <f t="shared" si="0"/>
        <v>162289.55</v>
      </c>
      <c r="G21" s="459"/>
    </row>
    <row r="22" spans="2:7" ht="15">
      <c r="B22" s="601" t="s">
        <v>814</v>
      </c>
      <c r="C22" s="559">
        <v>2007766.74</v>
      </c>
      <c r="D22" s="602">
        <v>13223768.81</v>
      </c>
      <c r="E22" s="559">
        <v>5342000.91</v>
      </c>
      <c r="F22" s="603">
        <f t="shared" si="0"/>
        <v>7881767.9</v>
      </c>
      <c r="G22" s="459"/>
    </row>
    <row r="23" spans="2:7" ht="15">
      <c r="B23" s="601" t="s">
        <v>815</v>
      </c>
      <c r="C23" s="559">
        <v>2277640.3</v>
      </c>
      <c r="D23" s="602">
        <v>2334015.61</v>
      </c>
      <c r="E23" s="559"/>
      <c r="F23" s="603">
        <f t="shared" si="0"/>
        <v>2334015.61</v>
      </c>
      <c r="G23" s="459"/>
    </row>
    <row r="24" spans="2:7" ht="15">
      <c r="B24" s="601" t="s">
        <v>816</v>
      </c>
      <c r="C24" s="559">
        <v>316930.01</v>
      </c>
      <c r="D24" s="602">
        <v>801844.02</v>
      </c>
      <c r="E24" s="559">
        <v>507666.36</v>
      </c>
      <c r="F24" s="603">
        <f t="shared" si="0"/>
        <v>294177.66000000003</v>
      </c>
      <c r="G24" s="459"/>
    </row>
    <row r="25" spans="2:7" ht="15">
      <c r="B25" s="601" t="s">
        <v>817</v>
      </c>
      <c r="C25" s="559">
        <v>16430</v>
      </c>
      <c r="D25" s="602">
        <v>21430</v>
      </c>
      <c r="E25" s="559"/>
      <c r="F25" s="603">
        <f t="shared" si="0"/>
        <v>21430</v>
      </c>
      <c r="G25" s="459"/>
    </row>
    <row r="26" spans="2:7" ht="15">
      <c r="B26" s="601" t="s">
        <v>502</v>
      </c>
      <c r="C26" s="559">
        <v>76799</v>
      </c>
      <c r="D26" s="559">
        <v>60000</v>
      </c>
      <c r="E26" s="559"/>
      <c r="F26" s="603">
        <f t="shared" si="0"/>
        <v>60000</v>
      </c>
      <c r="G26" s="459"/>
    </row>
    <row r="27" spans="2:7" ht="15">
      <c r="B27" s="601" t="s">
        <v>503</v>
      </c>
      <c r="C27" s="559">
        <v>20464</v>
      </c>
      <c r="D27" s="559">
        <v>26014</v>
      </c>
      <c r="E27" s="559"/>
      <c r="F27" s="603">
        <f t="shared" si="0"/>
        <v>26014</v>
      </c>
      <c r="G27" s="459"/>
    </row>
    <row r="28" spans="2:7" ht="15">
      <c r="B28" s="601" t="s">
        <v>504</v>
      </c>
      <c r="C28" s="559">
        <v>1400927</v>
      </c>
      <c r="D28" s="559">
        <v>561000</v>
      </c>
      <c r="E28" s="559"/>
      <c r="F28" s="603">
        <f t="shared" si="0"/>
        <v>561000</v>
      </c>
      <c r="G28" s="459"/>
    </row>
    <row r="29" spans="2:7" ht="15">
      <c r="B29" s="601" t="s">
        <v>505</v>
      </c>
      <c r="C29" s="559">
        <v>354524.9</v>
      </c>
      <c r="D29" s="559">
        <v>321745.73</v>
      </c>
      <c r="E29" s="559"/>
      <c r="F29" s="603">
        <f t="shared" si="0"/>
        <v>321745.73</v>
      </c>
      <c r="G29" s="459"/>
    </row>
    <row r="30" spans="2:7" ht="15">
      <c r="B30" s="601" t="s">
        <v>506</v>
      </c>
      <c r="C30" s="559">
        <v>0</v>
      </c>
      <c r="D30" s="559">
        <v>113382</v>
      </c>
      <c r="E30" s="559"/>
      <c r="F30" s="603">
        <f t="shared" si="0"/>
        <v>113382</v>
      </c>
      <c r="G30" s="459"/>
    </row>
    <row r="31" spans="2:7" ht="15">
      <c r="B31" s="601" t="s">
        <v>507</v>
      </c>
      <c r="C31" s="559">
        <v>24139128.36</v>
      </c>
      <c r="D31" s="559">
        <v>21107176.5</v>
      </c>
      <c r="E31" s="559"/>
      <c r="F31" s="603">
        <f t="shared" si="0"/>
        <v>21107176.5</v>
      </c>
      <c r="G31" s="459"/>
    </row>
    <row r="32" spans="2:7" ht="15">
      <c r="B32" s="601" t="s">
        <v>508</v>
      </c>
      <c r="C32" s="559">
        <v>53750</v>
      </c>
      <c r="D32" s="602">
        <v>318189.28</v>
      </c>
      <c r="E32" s="559">
        <v>44526</v>
      </c>
      <c r="F32" s="603">
        <f t="shared" si="0"/>
        <v>273663.28</v>
      </c>
      <c r="G32" s="459"/>
    </row>
    <row r="33" spans="2:7" ht="15">
      <c r="B33" s="601" t="s">
        <v>818</v>
      </c>
      <c r="C33" s="559">
        <v>23693553.63</v>
      </c>
      <c r="D33" s="602">
        <v>22882867.87</v>
      </c>
      <c r="E33" s="559"/>
      <c r="F33" s="603">
        <f t="shared" si="0"/>
        <v>22882867.87</v>
      </c>
      <c r="G33" s="459"/>
    </row>
    <row r="34" spans="2:7" ht="15">
      <c r="B34" s="601" t="s">
        <v>819</v>
      </c>
      <c r="C34" s="559">
        <v>6072781.32</v>
      </c>
      <c r="D34" s="602">
        <v>5443576.2</v>
      </c>
      <c r="E34" s="559"/>
      <c r="F34" s="603">
        <f t="shared" si="0"/>
        <v>5443576.2</v>
      </c>
      <c r="G34" s="459"/>
    </row>
    <row r="35" spans="2:7" ht="15">
      <c r="B35" s="601" t="s">
        <v>820</v>
      </c>
      <c r="C35" s="559">
        <v>39463005.05</v>
      </c>
      <c r="D35" s="602">
        <v>42609351.75</v>
      </c>
      <c r="E35" s="559"/>
      <c r="F35" s="603">
        <f t="shared" si="0"/>
        <v>42609351.75</v>
      </c>
      <c r="G35" s="459"/>
    </row>
    <row r="36" spans="2:7" ht="15">
      <c r="B36" s="601" t="s">
        <v>821</v>
      </c>
      <c r="C36" s="559">
        <v>14963468.36</v>
      </c>
      <c r="D36" s="602">
        <v>18168724.77</v>
      </c>
      <c r="E36" s="559"/>
      <c r="F36" s="603">
        <f t="shared" si="0"/>
        <v>18168724.77</v>
      </c>
      <c r="G36" s="459"/>
    </row>
    <row r="37" spans="2:7" ht="15">
      <c r="B37" s="601" t="s">
        <v>509</v>
      </c>
      <c r="C37" s="559">
        <v>406000.7</v>
      </c>
      <c r="D37" s="602">
        <v>0</v>
      </c>
      <c r="E37" s="559"/>
      <c r="F37" s="603">
        <f t="shared" si="0"/>
        <v>0</v>
      </c>
      <c r="G37" s="459"/>
    </row>
    <row r="38" spans="2:7" ht="21" customHeight="1" thickBot="1">
      <c r="B38" s="617" t="s">
        <v>822</v>
      </c>
      <c r="C38" s="618">
        <f>SUM(C5+C6+C15+C18+C17+C19+C20+C21+C22+C23+C24+C25+C26+C27+C28+C29+C30+C31+C32+C33+C34+C35+C36+C37)</f>
        <v>588428471.3300002</v>
      </c>
      <c r="D38" s="618">
        <f>SUM(D5+D6+D15+D16+D17+D19+D20+D21+D22+D23+D24+D25+D26+D27+D28+D29+D30+D31+D32+D33+D34+D35+D36+D37+D18)</f>
        <v>766201369.2200001</v>
      </c>
      <c r="E38" s="619">
        <f>SUM(E5+E22+E6++E18+E24+E32)</f>
        <v>167073970.00000003</v>
      </c>
      <c r="F38" s="620">
        <f>SUM(F5+F6+F15+F16+F17+F19+F20+F21+F22+F23+F24+F25+F26+F27+F28+F29+F30+F31+F32+F33+F34+F35+F36+F37+F18)</f>
        <v>599127399.22</v>
      </c>
      <c r="G38" s="459"/>
    </row>
    <row r="39" spans="2:7" ht="21" customHeight="1">
      <c r="B39" s="612"/>
      <c r="C39" s="613"/>
      <c r="D39" s="613"/>
      <c r="E39" s="614"/>
      <c r="F39" s="613"/>
      <c r="G39" s="459"/>
    </row>
    <row r="40" spans="2:7" ht="15.75" thickBot="1">
      <c r="B40" s="604"/>
      <c r="C40" s="605"/>
      <c r="D40" s="605"/>
      <c r="E40" s="606"/>
      <c r="F40" s="605"/>
      <c r="G40" s="459"/>
    </row>
    <row r="41" spans="2:7" ht="21.75" customHeight="1">
      <c r="B41" s="621" t="s">
        <v>823</v>
      </c>
      <c r="C41" s="622">
        <v>43466</v>
      </c>
      <c r="D41" s="622">
        <v>43830</v>
      </c>
      <c r="E41" s="608"/>
      <c r="F41" s="608"/>
      <c r="G41" s="459"/>
    </row>
    <row r="42" spans="2:7" ht="14.25">
      <c r="B42" s="601" t="s">
        <v>826</v>
      </c>
      <c r="C42" s="609">
        <v>342785756.38</v>
      </c>
      <c r="D42" s="609">
        <v>337290371.09</v>
      </c>
      <c r="E42" s="608"/>
      <c r="F42" s="608"/>
      <c r="G42" s="459"/>
    </row>
    <row r="43" spans="2:7" ht="14.25">
      <c r="B43" s="601" t="s">
        <v>827</v>
      </c>
      <c r="C43" s="609">
        <v>156761364.52</v>
      </c>
      <c r="D43" s="609">
        <v>158547540.73</v>
      </c>
      <c r="E43" s="608"/>
      <c r="F43" s="608"/>
      <c r="G43" s="459"/>
    </row>
    <row r="44" spans="2:7" ht="14.25">
      <c r="B44" s="601" t="s">
        <v>828</v>
      </c>
      <c r="C44" s="609">
        <v>-88247541.81</v>
      </c>
      <c r="D44" s="609">
        <v>-88247541.81</v>
      </c>
      <c r="E44" s="608"/>
      <c r="F44" s="608"/>
      <c r="G44" s="459"/>
    </row>
    <row r="45" spans="2:7" ht="14.25">
      <c r="B45" s="601" t="s">
        <v>829</v>
      </c>
      <c r="C45" s="609">
        <v>735482.7</v>
      </c>
      <c r="D45" s="609">
        <v>426134</v>
      </c>
      <c r="E45" s="608"/>
      <c r="F45" s="608"/>
      <c r="G45" s="459"/>
    </row>
    <row r="46" spans="2:7" ht="14.25">
      <c r="B46" s="601" t="s">
        <v>767</v>
      </c>
      <c r="C46" s="609">
        <v>-400400</v>
      </c>
      <c r="D46" s="609">
        <v>1099600</v>
      </c>
      <c r="E46" s="608"/>
      <c r="F46" s="608"/>
      <c r="G46" s="459"/>
    </row>
    <row r="47" spans="2:7" ht="14.25">
      <c r="B47" s="601" t="s">
        <v>830</v>
      </c>
      <c r="C47" s="609">
        <v>15028507.75</v>
      </c>
      <c r="D47" s="609">
        <v>18218643.96</v>
      </c>
      <c r="E47" s="608"/>
      <c r="F47" s="608"/>
      <c r="G47" s="459"/>
    </row>
    <row r="48" spans="2:7" ht="14.25">
      <c r="B48" s="601" t="s">
        <v>831</v>
      </c>
      <c r="C48" s="609">
        <v>15591428.39</v>
      </c>
      <c r="D48" s="609">
        <v>13873203.93</v>
      </c>
      <c r="E48" s="608"/>
      <c r="F48" s="608"/>
      <c r="G48" s="459"/>
    </row>
    <row r="49" spans="2:7" ht="14.25">
      <c r="B49" s="601" t="s">
        <v>832</v>
      </c>
      <c r="C49" s="609">
        <v>99860123.14</v>
      </c>
      <c r="D49" s="609">
        <v>115451551.53</v>
      </c>
      <c r="E49" s="608"/>
      <c r="F49" s="608"/>
      <c r="G49" s="459"/>
    </row>
    <row r="50" spans="2:7" ht="14.25">
      <c r="B50" s="601" t="s">
        <v>833</v>
      </c>
      <c r="C50" s="609">
        <v>5499879.96</v>
      </c>
      <c r="D50" s="609">
        <v>3049442.04</v>
      </c>
      <c r="E50" s="608"/>
      <c r="F50" s="608"/>
      <c r="G50" s="459"/>
    </row>
    <row r="51" spans="2:7" ht="14.25">
      <c r="B51" s="601" t="s">
        <v>834</v>
      </c>
      <c r="C51" s="609">
        <v>1268947.28</v>
      </c>
      <c r="D51" s="609">
        <v>412319.85</v>
      </c>
      <c r="E51" s="608"/>
      <c r="F51" s="608"/>
      <c r="G51" s="459"/>
    </row>
    <row r="52" spans="2:7" ht="14.25">
      <c r="B52" s="601" t="s">
        <v>345</v>
      </c>
      <c r="C52" s="609">
        <v>157198.5</v>
      </c>
      <c r="D52" s="609">
        <v>129480</v>
      </c>
      <c r="E52" s="608"/>
      <c r="F52" s="608"/>
      <c r="G52" s="459"/>
    </row>
    <row r="53" spans="2:7" ht="14.25">
      <c r="B53" s="601" t="s">
        <v>835</v>
      </c>
      <c r="C53" s="609">
        <v>7555273.9</v>
      </c>
      <c r="D53" s="609">
        <v>6799746.5</v>
      </c>
      <c r="E53" s="608"/>
      <c r="F53" s="608"/>
      <c r="G53" s="459"/>
    </row>
    <row r="54" spans="2:7" ht="14.25">
      <c r="B54" s="601" t="s">
        <v>346</v>
      </c>
      <c r="C54" s="609">
        <v>12359492.67</v>
      </c>
      <c r="D54" s="609">
        <v>12359492.67</v>
      </c>
      <c r="E54" s="608"/>
      <c r="F54" s="608"/>
      <c r="G54" s="459"/>
    </row>
    <row r="55" spans="2:7" ht="14.25">
      <c r="B55" s="601" t="s">
        <v>824</v>
      </c>
      <c r="C55" s="609">
        <v>822499.85</v>
      </c>
      <c r="D55" s="609">
        <v>645686.45</v>
      </c>
      <c r="E55" s="608"/>
      <c r="F55" s="608"/>
      <c r="G55" s="459"/>
    </row>
    <row r="56" spans="2:7" ht="14.25">
      <c r="B56" s="601" t="s">
        <v>836</v>
      </c>
      <c r="C56" s="609">
        <v>1730929.56</v>
      </c>
      <c r="D56" s="609">
        <v>1561293.95</v>
      </c>
      <c r="E56" s="608"/>
      <c r="F56" s="608"/>
      <c r="G56" s="459"/>
    </row>
    <row r="57" spans="2:7" ht="14.25">
      <c r="B57" s="601" t="s">
        <v>825</v>
      </c>
      <c r="C57" s="609">
        <v>948204</v>
      </c>
      <c r="D57" s="609">
        <v>1001568</v>
      </c>
      <c r="E57" s="608"/>
      <c r="F57" s="608"/>
      <c r="G57" s="459"/>
    </row>
    <row r="58" spans="2:7" ht="14.25">
      <c r="B58" s="601" t="s">
        <v>1416</v>
      </c>
      <c r="C58" s="609">
        <v>0</v>
      </c>
      <c r="D58" s="609">
        <v>6300</v>
      </c>
      <c r="E58" s="608"/>
      <c r="F58" s="608"/>
      <c r="G58" s="459"/>
    </row>
    <row r="59" spans="2:7" ht="14.25">
      <c r="B59" s="601" t="s">
        <v>921</v>
      </c>
      <c r="C59" s="609">
        <v>484893</v>
      </c>
      <c r="D59" s="609">
        <v>529999</v>
      </c>
      <c r="E59" s="608"/>
      <c r="F59" s="608"/>
      <c r="G59" s="459"/>
    </row>
    <row r="60" spans="2:7" ht="14.25">
      <c r="B60" s="601" t="s">
        <v>423</v>
      </c>
      <c r="C60" s="609">
        <v>0</v>
      </c>
      <c r="D60" s="609">
        <v>0</v>
      </c>
      <c r="E60" s="608"/>
      <c r="F60" s="608"/>
      <c r="G60" s="459"/>
    </row>
    <row r="61" spans="2:7" ht="14.25">
      <c r="B61" s="601" t="s">
        <v>837</v>
      </c>
      <c r="C61" s="609">
        <v>116856</v>
      </c>
      <c r="D61" s="609">
        <v>148217</v>
      </c>
      <c r="E61" s="608"/>
      <c r="F61" s="608"/>
      <c r="G61" s="459"/>
    </row>
    <row r="62" spans="2:7" ht="14.25">
      <c r="B62" s="601" t="s">
        <v>347</v>
      </c>
      <c r="C62" s="609">
        <v>733483.97</v>
      </c>
      <c r="D62" s="609">
        <v>12127</v>
      </c>
      <c r="E62" s="608"/>
      <c r="F62" s="608"/>
      <c r="G62" s="459"/>
    </row>
    <row r="63" spans="2:7" ht="14.25">
      <c r="B63" s="601" t="s">
        <v>838</v>
      </c>
      <c r="C63" s="609">
        <v>0</v>
      </c>
      <c r="D63" s="609">
        <v>0</v>
      </c>
      <c r="E63" s="608"/>
      <c r="F63" s="608"/>
      <c r="G63" s="459"/>
    </row>
    <row r="64" spans="2:7" ht="14.25">
      <c r="B64" s="601" t="s">
        <v>0</v>
      </c>
      <c r="C64" s="609">
        <v>4042113.39</v>
      </c>
      <c r="D64" s="609">
        <v>7165631.4</v>
      </c>
      <c r="E64" s="608"/>
      <c r="F64" s="608"/>
      <c r="G64" s="459"/>
    </row>
    <row r="65" spans="2:7" ht="14.25">
      <c r="B65" s="601" t="s">
        <v>1</v>
      </c>
      <c r="C65" s="609">
        <v>0</v>
      </c>
      <c r="D65" s="609">
        <v>72044.9</v>
      </c>
      <c r="E65" s="608"/>
      <c r="F65" s="608"/>
      <c r="G65" s="459"/>
    </row>
    <row r="66" spans="2:7" ht="14.25">
      <c r="B66" s="601" t="s">
        <v>2</v>
      </c>
      <c r="C66" s="609">
        <v>5694105.84</v>
      </c>
      <c r="D66" s="609">
        <v>5187274.52</v>
      </c>
      <c r="E66" s="608"/>
      <c r="F66" s="608"/>
      <c r="G66" s="459"/>
    </row>
    <row r="67" spans="2:7" ht="14.25">
      <c r="B67" s="601" t="s">
        <v>424</v>
      </c>
      <c r="C67" s="609">
        <v>1744056</v>
      </c>
      <c r="D67" s="609">
        <v>1567959.4</v>
      </c>
      <c r="E67" s="608"/>
      <c r="F67" s="608"/>
      <c r="G67" s="459"/>
    </row>
    <row r="68" spans="2:7" ht="15" thickBot="1">
      <c r="B68" s="610" t="s">
        <v>425</v>
      </c>
      <c r="C68" s="611">
        <v>3155816.34</v>
      </c>
      <c r="D68" s="611">
        <v>1819313.11</v>
      </c>
      <c r="E68" s="608"/>
      <c r="F68" s="608"/>
      <c r="G68" s="459"/>
    </row>
    <row r="69" spans="2:7" ht="14.25">
      <c r="B69" s="459"/>
      <c r="C69" s="607"/>
      <c r="D69" s="607"/>
      <c r="E69" s="608"/>
      <c r="F69" s="608"/>
      <c r="G69" s="459"/>
    </row>
    <row r="70" spans="2:7" ht="21" customHeight="1">
      <c r="B70" s="615" t="s">
        <v>426</v>
      </c>
      <c r="C70" s="616">
        <f>SUM(C42:C69)</f>
        <v>588428471.3299999</v>
      </c>
      <c r="D70" s="616">
        <f>SUM(D42:D69)</f>
        <v>599127399.2199999</v>
      </c>
      <c r="E70" s="608"/>
      <c r="F70" s="608"/>
      <c r="G70" s="459"/>
    </row>
    <row r="71" spans="2:7" ht="14.25">
      <c r="B71" s="459"/>
      <c r="C71" s="459"/>
      <c r="D71" s="459"/>
      <c r="E71" s="608"/>
      <c r="F71" s="608"/>
      <c r="G71" s="459"/>
    </row>
    <row r="72" spans="2:7" ht="14.25">
      <c r="B72" s="459"/>
      <c r="C72" s="459"/>
      <c r="D72" s="459"/>
      <c r="E72" s="608"/>
      <c r="F72" s="608"/>
      <c r="G72" s="459"/>
    </row>
    <row r="73" spans="2:7" ht="14.25">
      <c r="B73" s="459"/>
      <c r="C73" s="459"/>
      <c r="D73" s="459"/>
      <c r="E73" s="608"/>
      <c r="F73" s="608"/>
      <c r="G73" s="459"/>
    </row>
    <row r="74" spans="2:7" ht="14.25">
      <c r="B74" s="459"/>
      <c r="C74" s="459"/>
      <c r="D74" s="459"/>
      <c r="E74" s="608"/>
      <c r="F74" s="608"/>
      <c r="G74" s="459"/>
    </row>
    <row r="75" spans="2:7" ht="14.25">
      <c r="B75" s="459"/>
      <c r="C75" s="459"/>
      <c r="D75" s="459"/>
      <c r="E75" s="608"/>
      <c r="F75" s="608"/>
      <c r="G75" s="459"/>
    </row>
    <row r="76" spans="2:7" ht="14.25">
      <c r="B76" s="459"/>
      <c r="C76" s="459"/>
      <c r="D76" s="459"/>
      <c r="E76" s="608"/>
      <c r="F76" s="608"/>
      <c r="G76" s="459"/>
    </row>
    <row r="77" spans="2:7" ht="14.25">
      <c r="B77" s="459"/>
      <c r="C77" s="459"/>
      <c r="D77" s="459"/>
      <c r="E77" s="608"/>
      <c r="F77" s="608"/>
      <c r="G77" s="459"/>
    </row>
    <row r="78" spans="2:7" ht="14.25">
      <c r="B78" s="459"/>
      <c r="C78" s="459"/>
      <c r="D78" s="459"/>
      <c r="E78" s="608"/>
      <c r="F78" s="608"/>
      <c r="G78" s="459"/>
    </row>
    <row r="79" spans="2:7" ht="14.25">
      <c r="B79" s="459"/>
      <c r="C79" s="459"/>
      <c r="D79" s="459"/>
      <c r="E79" s="608"/>
      <c r="F79" s="608"/>
      <c r="G79" s="459"/>
    </row>
    <row r="80" spans="2:7" ht="14.25">
      <c r="B80" s="459"/>
      <c r="C80" s="459"/>
      <c r="D80" s="459"/>
      <c r="E80" s="608"/>
      <c r="F80" s="608"/>
      <c r="G80" s="459"/>
    </row>
    <row r="81" spans="2:7" ht="14.25">
      <c r="B81" s="459"/>
      <c r="C81" s="459"/>
      <c r="D81" s="459"/>
      <c r="E81" s="608"/>
      <c r="F81" s="608"/>
      <c r="G81" s="459"/>
    </row>
    <row r="82" spans="2:4" ht="15">
      <c r="B82" s="550"/>
      <c r="C82" s="550"/>
      <c r="D82" s="550"/>
    </row>
    <row r="83" spans="2:4" ht="15">
      <c r="B83" s="550"/>
      <c r="C83" s="550"/>
      <c r="D83" s="550"/>
    </row>
  </sheetData>
  <sheetProtection/>
  <printOptions/>
  <pageMargins left="0.31496062992125984" right="0.7086614173228347" top="0.35433070866141736" bottom="0.15748031496062992" header="0.31496062992125984" footer="0.31496062992125984"/>
  <pageSetup fitToHeight="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G161"/>
  <sheetViews>
    <sheetView zoomScale="125" zoomScaleNormal="125" zoomScalePageLayoutView="0" workbookViewId="0" topLeftCell="A103">
      <selection activeCell="H172" sqref="H172"/>
    </sheetView>
  </sheetViews>
  <sheetFormatPr defaultColWidth="9.140625" defaultRowHeight="12.75"/>
  <cols>
    <col min="1" max="1" width="0.9921875" style="0" customWidth="1"/>
    <col min="2" max="2" width="5.140625" style="166" customWidth="1"/>
    <col min="3" max="3" width="5.28125" style="166" customWidth="1"/>
    <col min="4" max="4" width="27.140625" style="166" customWidth="1"/>
    <col min="5" max="5" width="17.28125" style="166" customWidth="1"/>
    <col min="6" max="6" width="15.8515625" style="166" customWidth="1"/>
    <col min="7" max="7" width="58.28125" style="166" customWidth="1"/>
    <col min="8" max="9" width="9.140625" style="166" customWidth="1"/>
    <col min="10" max="10" width="14.421875" style="166" customWidth="1"/>
  </cols>
  <sheetData>
    <row r="1" ht="12.75">
      <c r="A1" s="87"/>
    </row>
    <row r="2" spans="1:7" ht="15.75">
      <c r="A2" s="87"/>
      <c r="B2" s="639" t="s">
        <v>1465</v>
      </c>
      <c r="C2" s="639"/>
      <c r="D2" s="639"/>
      <c r="E2" s="639"/>
      <c r="F2" s="639"/>
      <c r="G2" s="640"/>
    </row>
    <row r="3" spans="1:3" ht="12.75">
      <c r="A3" s="87"/>
      <c r="C3" s="633"/>
    </row>
    <row r="4" spans="1:6" ht="12.75">
      <c r="A4" s="87"/>
      <c r="B4" s="2" t="s">
        <v>888</v>
      </c>
      <c r="C4" s="634" t="s">
        <v>889</v>
      </c>
      <c r="D4" s="2" t="s">
        <v>890</v>
      </c>
      <c r="E4" s="2" t="s">
        <v>891</v>
      </c>
      <c r="F4" s="395">
        <v>449505498.27</v>
      </c>
    </row>
    <row r="5" spans="1:7" ht="12.75">
      <c r="A5" s="87"/>
      <c r="B5" s="2"/>
      <c r="C5" s="634"/>
      <c r="D5" s="2"/>
      <c r="E5" s="2"/>
      <c r="F5" s="187">
        <v>1413873.38</v>
      </c>
      <c r="G5" s="166" t="s">
        <v>1475</v>
      </c>
    </row>
    <row r="6" spans="1:7" ht="12.75">
      <c r="A6" s="87"/>
      <c r="C6" s="460"/>
      <c r="F6" s="187">
        <v>137940</v>
      </c>
      <c r="G6" s="166" t="s">
        <v>1460</v>
      </c>
    </row>
    <row r="7" spans="1:7" ht="12.75">
      <c r="A7" s="87"/>
      <c r="C7" s="460"/>
      <c r="F7" s="187">
        <v>228390</v>
      </c>
      <c r="G7" s="166" t="s">
        <v>1461</v>
      </c>
    </row>
    <row r="8" spans="1:7" ht="12.75">
      <c r="A8" s="87"/>
      <c r="C8" s="460"/>
      <c r="F8" s="187">
        <v>382703.8</v>
      </c>
      <c r="G8" s="166" t="s">
        <v>1462</v>
      </c>
    </row>
    <row r="9" spans="1:7" ht="12.75">
      <c r="A9" s="87"/>
      <c r="C9" s="460"/>
      <c r="F9" s="187">
        <v>4749</v>
      </c>
      <c r="G9" s="166" t="s">
        <v>1463</v>
      </c>
    </row>
    <row r="10" spans="1:7" ht="12.75">
      <c r="A10" s="87"/>
      <c r="C10" s="460"/>
      <c r="F10" s="187">
        <v>2825537.97</v>
      </c>
      <c r="G10" s="166" t="s">
        <v>1464</v>
      </c>
    </row>
    <row r="11" spans="1:7" ht="12.75">
      <c r="A11" s="87"/>
      <c r="C11" s="460"/>
      <c r="F11" s="187">
        <v>437219</v>
      </c>
      <c r="G11" s="166" t="s">
        <v>1466</v>
      </c>
    </row>
    <row r="12" spans="1:7" ht="12.75">
      <c r="A12" s="87"/>
      <c r="C12" s="460"/>
      <c r="F12" s="187">
        <v>2883424.5</v>
      </c>
      <c r="G12" s="166" t="s">
        <v>1467</v>
      </c>
    </row>
    <row r="13" spans="1:7" ht="12.75">
      <c r="A13" s="87"/>
      <c r="C13" s="460"/>
      <c r="F13" s="187">
        <v>164118.49</v>
      </c>
      <c r="G13" s="166" t="s">
        <v>1468</v>
      </c>
    </row>
    <row r="14" spans="1:7" ht="12.75">
      <c r="A14" s="87"/>
      <c r="C14" s="460"/>
      <c r="F14" s="187">
        <v>987418.07</v>
      </c>
      <c r="G14" s="166" t="s">
        <v>1469</v>
      </c>
    </row>
    <row r="15" spans="1:7" ht="12.75">
      <c r="A15" s="87"/>
      <c r="C15" s="460"/>
      <c r="F15" s="187">
        <v>-2883424.5</v>
      </c>
      <c r="G15" s="166" t="s">
        <v>1470</v>
      </c>
    </row>
    <row r="16" spans="1:7" ht="12.75">
      <c r="A16" s="87"/>
      <c r="C16" s="460"/>
      <c r="F16" s="187">
        <v>74671.45</v>
      </c>
      <c r="G16" s="166" t="s">
        <v>1471</v>
      </c>
    </row>
    <row r="17" spans="1:7" ht="12.75">
      <c r="A17" s="87"/>
      <c r="C17" s="460"/>
      <c r="F17" s="187">
        <v>44250</v>
      </c>
      <c r="G17" s="166" t="s">
        <v>1472</v>
      </c>
    </row>
    <row r="18" spans="1:7" ht="12.75">
      <c r="A18" s="87"/>
      <c r="C18" s="460"/>
      <c r="F18" s="187">
        <v>131239.59</v>
      </c>
      <c r="G18" s="166" t="s">
        <v>1473</v>
      </c>
    </row>
    <row r="19" spans="1:7" ht="12.75">
      <c r="A19" s="87"/>
      <c r="C19" s="460"/>
      <c r="F19" s="187">
        <v>424829.67</v>
      </c>
      <c r="G19" s="166" t="s">
        <v>1474</v>
      </c>
    </row>
    <row r="20" spans="1:6" ht="12.75">
      <c r="A20" s="87"/>
      <c r="C20" s="460"/>
      <c r="E20" s="2" t="s">
        <v>892</v>
      </c>
      <c r="F20" s="395">
        <f>SUM(F4:F19)</f>
        <v>456762438.69</v>
      </c>
    </row>
    <row r="21" spans="1:6" ht="12.75">
      <c r="A21" s="87"/>
      <c r="C21" s="460"/>
      <c r="F21" s="187"/>
    </row>
    <row r="22" spans="1:6" ht="12.75">
      <c r="A22" s="87"/>
      <c r="C22" s="460"/>
      <c r="F22" s="187"/>
    </row>
    <row r="23" spans="1:6" ht="12.75">
      <c r="A23" s="87"/>
      <c r="B23" s="2" t="s">
        <v>888</v>
      </c>
      <c r="C23" s="634" t="s">
        <v>893</v>
      </c>
      <c r="D23" s="2" t="s">
        <v>897</v>
      </c>
      <c r="E23" s="2" t="s">
        <v>891</v>
      </c>
      <c r="F23" s="395">
        <v>38359584.64</v>
      </c>
    </row>
    <row r="24" spans="1:7" ht="12.75">
      <c r="A24" s="87"/>
      <c r="B24" s="2"/>
      <c r="C24" s="634"/>
      <c r="D24" s="2"/>
      <c r="E24" s="2"/>
      <c r="F24" s="187">
        <v>63550.41</v>
      </c>
      <c r="G24" s="166" t="s">
        <v>1476</v>
      </c>
    </row>
    <row r="25" spans="1:7" ht="12.75">
      <c r="A25" s="87"/>
      <c r="B25" s="2"/>
      <c r="C25" s="634"/>
      <c r="D25" s="2"/>
      <c r="E25" s="2"/>
      <c r="F25" s="187">
        <v>-334132.9</v>
      </c>
      <c r="G25" s="166" t="s">
        <v>1477</v>
      </c>
    </row>
    <row r="26" spans="1:7" ht="12.75">
      <c r="A26" s="87"/>
      <c r="B26" s="2"/>
      <c r="C26" s="634"/>
      <c r="D26" s="2"/>
      <c r="E26" s="2"/>
      <c r="F26" s="187">
        <v>279090</v>
      </c>
      <c r="G26" s="166" t="s">
        <v>1478</v>
      </c>
    </row>
    <row r="27" spans="1:7" ht="12.75">
      <c r="A27" s="87"/>
      <c r="B27" s="2"/>
      <c r="C27" s="634"/>
      <c r="D27" s="2"/>
      <c r="E27" s="2"/>
      <c r="F27" s="187">
        <v>1046294</v>
      </c>
      <c r="G27" s="166" t="s">
        <v>1481</v>
      </c>
    </row>
    <row r="28" spans="1:7" ht="12.75">
      <c r="A28" s="87"/>
      <c r="B28" s="2"/>
      <c r="C28" s="634"/>
      <c r="D28" s="2"/>
      <c r="E28" s="2"/>
      <c r="F28" s="187">
        <v>260266</v>
      </c>
      <c r="G28" s="166" t="s">
        <v>1479</v>
      </c>
    </row>
    <row r="29" spans="1:7" ht="12.75">
      <c r="A29" s="87"/>
      <c r="B29" s="2"/>
      <c r="C29" s="634"/>
      <c r="D29" s="2"/>
      <c r="E29" s="2"/>
      <c r="F29" s="187">
        <v>104630</v>
      </c>
      <c r="G29" s="166" t="s">
        <v>1480</v>
      </c>
    </row>
    <row r="30" spans="1:7" ht="12.75">
      <c r="A30" s="87"/>
      <c r="B30" s="2"/>
      <c r="C30" s="634"/>
      <c r="D30" s="2"/>
      <c r="E30" s="2"/>
      <c r="F30" s="187">
        <v>143865</v>
      </c>
      <c r="G30" s="166" t="s">
        <v>1482</v>
      </c>
    </row>
    <row r="31" spans="1:7" ht="12.75">
      <c r="A31" s="87"/>
      <c r="B31" s="2"/>
      <c r="C31" s="634"/>
      <c r="D31" s="2"/>
      <c r="E31" s="2"/>
      <c r="F31" s="187">
        <v>45775</v>
      </c>
      <c r="G31" s="166" t="s">
        <v>1482</v>
      </c>
    </row>
    <row r="32" spans="1:7" ht="12.75">
      <c r="A32" s="87"/>
      <c r="B32" s="2"/>
      <c r="C32" s="634"/>
      <c r="D32" s="2"/>
      <c r="E32" s="2"/>
      <c r="F32" s="187">
        <v>6058324</v>
      </c>
      <c r="G32" s="166" t="s">
        <v>1483</v>
      </c>
    </row>
    <row r="33" spans="1:7" ht="12.75">
      <c r="A33" s="87"/>
      <c r="B33" s="2"/>
      <c r="C33" s="634"/>
      <c r="D33" s="2"/>
      <c r="E33" s="2"/>
      <c r="F33" s="187">
        <v>70144</v>
      </c>
      <c r="G33" s="166" t="s">
        <v>1550</v>
      </c>
    </row>
    <row r="34" spans="1:7" ht="12.75">
      <c r="A34" s="87"/>
      <c r="B34" s="2"/>
      <c r="C34" s="634"/>
      <c r="D34" s="2"/>
      <c r="E34" s="2"/>
      <c r="F34" s="187">
        <v>43681</v>
      </c>
      <c r="G34" s="166" t="s">
        <v>1484</v>
      </c>
    </row>
    <row r="35" spans="1:7" ht="12.75">
      <c r="A35" s="87"/>
      <c r="B35" s="2"/>
      <c r="C35" s="634"/>
      <c r="D35" s="2"/>
      <c r="E35" s="2"/>
      <c r="F35" s="187">
        <v>153000</v>
      </c>
      <c r="G35" s="166" t="s">
        <v>1485</v>
      </c>
    </row>
    <row r="36" spans="1:7" ht="12.75">
      <c r="A36" s="87"/>
      <c r="B36" s="2"/>
      <c r="C36" s="634"/>
      <c r="D36" s="2"/>
      <c r="E36" s="2"/>
      <c r="F36" s="187">
        <v>87862</v>
      </c>
      <c r="G36" s="166" t="s">
        <v>1486</v>
      </c>
    </row>
    <row r="37" spans="1:7" ht="12.75">
      <c r="A37" s="87"/>
      <c r="B37" s="2"/>
      <c r="C37" s="634"/>
      <c r="D37" s="2"/>
      <c r="E37" s="2"/>
      <c r="F37" s="187">
        <v>481195</v>
      </c>
      <c r="G37" s="166" t="s">
        <v>1487</v>
      </c>
    </row>
    <row r="38" spans="1:7" ht="12.75">
      <c r="A38" s="87"/>
      <c r="B38" s="2"/>
      <c r="C38" s="634"/>
      <c r="D38" s="2"/>
      <c r="E38" s="2"/>
      <c r="F38" s="187">
        <v>64118</v>
      </c>
      <c r="G38" s="166" t="s">
        <v>1488</v>
      </c>
    </row>
    <row r="39" spans="1:7" ht="12.75">
      <c r="A39" s="87"/>
      <c r="B39" s="2"/>
      <c r="C39" s="634"/>
      <c r="D39" s="2"/>
      <c r="E39" s="2"/>
      <c r="F39" s="187">
        <v>68097</v>
      </c>
      <c r="G39" s="166" t="s">
        <v>1489</v>
      </c>
    </row>
    <row r="40" spans="1:7" ht="12.75">
      <c r="A40" s="87"/>
      <c r="C40" s="635"/>
      <c r="F40" s="187">
        <v>180156</v>
      </c>
      <c r="G40" s="166" t="s">
        <v>1490</v>
      </c>
    </row>
    <row r="41" spans="1:7" ht="12.75">
      <c r="A41" s="87"/>
      <c r="C41" s="635"/>
      <c r="F41" s="187">
        <v>46659.2</v>
      </c>
      <c r="G41" s="166" t="s">
        <v>1491</v>
      </c>
    </row>
    <row r="42" spans="1:7" ht="12.75">
      <c r="A42" s="87"/>
      <c r="C42" s="635"/>
      <c r="F42" s="187">
        <v>101094.8</v>
      </c>
      <c r="G42" s="166" t="s">
        <v>1491</v>
      </c>
    </row>
    <row r="43" spans="1:7" ht="12.75">
      <c r="A43" s="87"/>
      <c r="C43" s="635"/>
      <c r="F43" s="187">
        <v>1593992</v>
      </c>
      <c r="G43" s="166" t="s">
        <v>1492</v>
      </c>
    </row>
    <row r="44" spans="1:7" ht="12.75">
      <c r="A44" s="87"/>
      <c r="C44" s="635"/>
      <c r="F44" s="187">
        <v>58080</v>
      </c>
      <c r="G44" s="166" t="s">
        <v>1493</v>
      </c>
    </row>
    <row r="45" spans="1:7" ht="12.75">
      <c r="A45" s="87"/>
      <c r="C45" s="635"/>
      <c r="F45" s="187">
        <v>121000</v>
      </c>
      <c r="G45" s="166" t="s">
        <v>1494</v>
      </c>
    </row>
    <row r="46" spans="1:6" ht="12.75">
      <c r="A46" s="87"/>
      <c r="E46" s="2" t="s">
        <v>892</v>
      </c>
      <c r="F46" s="395">
        <f>SUM(F23:F45)</f>
        <v>49096325.15</v>
      </c>
    </row>
    <row r="47" spans="1:6" ht="12.75">
      <c r="A47" s="87"/>
      <c r="E47" s="2"/>
      <c r="F47" s="395"/>
    </row>
    <row r="48" spans="1:6" ht="12.75">
      <c r="A48" s="87"/>
      <c r="F48" s="187"/>
    </row>
    <row r="49" spans="1:6" ht="12.75">
      <c r="A49" s="87"/>
      <c r="F49" s="187"/>
    </row>
    <row r="50" spans="1:6" ht="12.75">
      <c r="A50" s="331"/>
      <c r="B50" s="409" t="s">
        <v>894</v>
      </c>
      <c r="C50" s="636" t="s">
        <v>895</v>
      </c>
      <c r="D50" s="409" t="s">
        <v>896</v>
      </c>
      <c r="E50" s="409" t="s">
        <v>891</v>
      </c>
      <c r="F50" s="194">
        <v>15607535.34</v>
      </c>
    </row>
    <row r="51" spans="1:7" ht="12.75">
      <c r="A51" s="331"/>
      <c r="B51" s="409"/>
      <c r="C51" s="636"/>
      <c r="D51" s="409"/>
      <c r="E51" s="409"/>
      <c r="F51" s="195">
        <v>4343.9</v>
      </c>
      <c r="G51" s="166" t="s">
        <v>1495</v>
      </c>
    </row>
    <row r="52" spans="1:7" ht="12.75">
      <c r="A52" s="331"/>
      <c r="B52" s="409"/>
      <c r="C52" s="636"/>
      <c r="D52" s="409"/>
      <c r="E52" s="409"/>
      <c r="F52" s="195">
        <v>50960</v>
      </c>
      <c r="G52" s="166" t="s">
        <v>1551</v>
      </c>
    </row>
    <row r="53" spans="1:7" ht="12.75">
      <c r="A53" s="331"/>
      <c r="B53" s="409"/>
      <c r="C53" s="636"/>
      <c r="D53" s="409"/>
      <c r="E53" s="409"/>
      <c r="F53" s="195">
        <v>25446</v>
      </c>
      <c r="G53" s="166" t="s">
        <v>1552</v>
      </c>
    </row>
    <row r="54" spans="1:7" ht="12.75">
      <c r="A54" s="331"/>
      <c r="B54" s="409"/>
      <c r="C54" s="636"/>
      <c r="D54" s="409"/>
      <c r="E54" s="409"/>
      <c r="F54" s="195">
        <v>6229</v>
      </c>
      <c r="G54" s="166" t="s">
        <v>1496</v>
      </c>
    </row>
    <row r="55" spans="1:7" ht="12.75">
      <c r="A55" s="331"/>
      <c r="B55" s="409"/>
      <c r="C55" s="636"/>
      <c r="D55" s="409"/>
      <c r="E55" s="409"/>
      <c r="F55" s="195">
        <v>2745</v>
      </c>
      <c r="G55" s="166" t="s">
        <v>1553</v>
      </c>
    </row>
    <row r="56" spans="1:7" ht="12.75">
      <c r="A56" s="331"/>
      <c r="B56" s="409"/>
      <c r="C56" s="636"/>
      <c r="D56" s="409"/>
      <c r="E56" s="409"/>
      <c r="F56" s="195">
        <v>39876.19</v>
      </c>
      <c r="G56" s="166" t="s">
        <v>1554</v>
      </c>
    </row>
    <row r="57" spans="1:7" ht="12.75">
      <c r="A57" s="331"/>
      <c r="B57" s="409"/>
      <c r="C57" s="636"/>
      <c r="D57" s="409"/>
      <c r="E57" s="409"/>
      <c r="F57" s="195">
        <v>4912</v>
      </c>
      <c r="G57" s="166" t="s">
        <v>1497</v>
      </c>
    </row>
    <row r="58" spans="1:7" ht="12.75">
      <c r="A58" s="331"/>
      <c r="B58" s="409"/>
      <c r="C58" s="636"/>
      <c r="D58" s="409"/>
      <c r="E58" s="409"/>
      <c r="F58" s="195">
        <v>42741.84</v>
      </c>
      <c r="G58" s="166" t="s">
        <v>1498</v>
      </c>
    </row>
    <row r="59" spans="1:7" ht="12.75">
      <c r="A59" s="331"/>
      <c r="B59" s="409"/>
      <c r="C59" s="636"/>
      <c r="D59" s="409"/>
      <c r="E59" s="409"/>
      <c r="F59" s="195">
        <v>21000</v>
      </c>
      <c r="G59" s="166" t="s">
        <v>1499</v>
      </c>
    </row>
    <row r="60" spans="1:7" ht="12.75">
      <c r="A60" s="331"/>
      <c r="B60" s="409"/>
      <c r="C60" s="636"/>
      <c r="D60" s="409"/>
      <c r="E60" s="409"/>
      <c r="F60" s="195">
        <v>16505.4</v>
      </c>
      <c r="G60" s="166" t="s">
        <v>1500</v>
      </c>
    </row>
    <row r="61" spans="1:7" ht="12.75">
      <c r="A61" s="331"/>
      <c r="B61" s="409"/>
      <c r="C61" s="636"/>
      <c r="D61" s="409"/>
      <c r="E61" s="409"/>
      <c r="F61" s="195">
        <v>5196</v>
      </c>
      <c r="G61" s="166" t="s">
        <v>1501</v>
      </c>
    </row>
    <row r="62" spans="1:7" ht="12.75">
      <c r="A62" s="331"/>
      <c r="B62" s="409"/>
      <c r="C62" s="636"/>
      <c r="D62" s="409"/>
      <c r="E62" s="409"/>
      <c r="F62" s="195">
        <v>6158</v>
      </c>
      <c r="G62" s="166" t="s">
        <v>1502</v>
      </c>
    </row>
    <row r="63" spans="1:7" ht="12.75">
      <c r="A63" s="331"/>
      <c r="B63" s="409"/>
      <c r="C63" s="636"/>
      <c r="D63" s="409"/>
      <c r="E63" s="409"/>
      <c r="F63" s="195">
        <v>62697</v>
      </c>
      <c r="G63" s="166" t="s">
        <v>1503</v>
      </c>
    </row>
    <row r="64" spans="1:7" ht="12.75">
      <c r="A64" s="331"/>
      <c r="B64" s="409"/>
      <c r="C64" s="636"/>
      <c r="D64" s="409"/>
      <c r="E64" s="409"/>
      <c r="F64" s="195">
        <v>77117</v>
      </c>
      <c r="G64" s="166" t="s">
        <v>1504</v>
      </c>
    </row>
    <row r="65" spans="1:7" ht="12.75">
      <c r="A65" s="331"/>
      <c r="B65" s="409"/>
      <c r="C65" s="636"/>
      <c r="D65" s="409"/>
      <c r="E65" s="409"/>
      <c r="F65" s="195">
        <v>13049.64</v>
      </c>
      <c r="G65" s="166" t="s">
        <v>1505</v>
      </c>
    </row>
    <row r="66" spans="1:7" ht="12.75">
      <c r="A66" s="331"/>
      <c r="B66" s="409"/>
      <c r="C66" s="636"/>
      <c r="D66" s="409"/>
      <c r="E66" s="409"/>
      <c r="F66" s="195">
        <v>-371445.31</v>
      </c>
      <c r="G66" s="166" t="s">
        <v>1549</v>
      </c>
    </row>
    <row r="67" spans="1:7" ht="12.75">
      <c r="A67" s="331"/>
      <c r="B67" s="409"/>
      <c r="C67" s="636"/>
      <c r="D67" s="409"/>
      <c r="E67" s="409"/>
      <c r="F67" s="195">
        <v>1026903</v>
      </c>
      <c r="G67" s="166" t="s">
        <v>1555</v>
      </c>
    </row>
    <row r="68" spans="1:7" ht="12.75">
      <c r="A68" s="331"/>
      <c r="B68" s="409"/>
      <c r="C68" s="636"/>
      <c r="D68" s="409"/>
      <c r="E68" s="409"/>
      <c r="F68" s="195">
        <v>544887</v>
      </c>
      <c r="G68" s="166" t="s">
        <v>1556</v>
      </c>
    </row>
    <row r="69" spans="1:7" ht="12.75">
      <c r="A69" s="331"/>
      <c r="B69" s="409"/>
      <c r="C69" s="636"/>
      <c r="D69" s="409"/>
      <c r="E69" s="409"/>
      <c r="F69" s="195">
        <v>82610</v>
      </c>
      <c r="G69" s="166" t="s">
        <v>1506</v>
      </c>
    </row>
    <row r="70" spans="1:7" ht="12.75">
      <c r="A70" s="331"/>
      <c r="B70" s="409"/>
      <c r="C70" s="636"/>
      <c r="D70" s="409"/>
      <c r="E70" s="409"/>
      <c r="F70" s="195">
        <v>27757.4</v>
      </c>
      <c r="G70" s="166" t="s">
        <v>1507</v>
      </c>
    </row>
    <row r="71" spans="1:7" ht="12.75">
      <c r="A71" s="331"/>
      <c r="B71" s="409"/>
      <c r="C71" s="636"/>
      <c r="D71" s="409"/>
      <c r="E71" s="409"/>
      <c r="F71" s="195">
        <v>24030.6</v>
      </c>
      <c r="G71" s="166" t="s">
        <v>1508</v>
      </c>
    </row>
    <row r="72" spans="1:7" ht="12.75">
      <c r="A72" s="331"/>
      <c r="B72" s="409"/>
      <c r="C72" s="636"/>
      <c r="D72" s="409"/>
      <c r="E72" s="409"/>
      <c r="F72" s="195">
        <v>61402</v>
      </c>
      <c r="G72" s="166" t="s">
        <v>1509</v>
      </c>
    </row>
    <row r="73" spans="1:7" ht="12.75">
      <c r="A73" s="331"/>
      <c r="B73" s="409"/>
      <c r="C73" s="636"/>
      <c r="D73" s="409"/>
      <c r="E73" s="409"/>
      <c r="F73" s="195">
        <v>9190</v>
      </c>
      <c r="G73" s="166" t="s">
        <v>1510</v>
      </c>
    </row>
    <row r="74" spans="1:7" ht="12.75">
      <c r="A74" s="331"/>
      <c r="B74" s="409"/>
      <c r="C74" s="636"/>
      <c r="D74" s="409"/>
      <c r="E74" s="409"/>
      <c r="F74" s="195">
        <v>47380</v>
      </c>
      <c r="G74" s="166" t="s">
        <v>1557</v>
      </c>
    </row>
    <row r="75" spans="1:7" ht="12.75">
      <c r="A75" s="331"/>
      <c r="B75" s="409"/>
      <c r="C75" s="636"/>
      <c r="D75" s="409"/>
      <c r="E75" s="409"/>
      <c r="F75" s="195">
        <v>7599</v>
      </c>
      <c r="G75" s="166" t="s">
        <v>1558</v>
      </c>
    </row>
    <row r="76" spans="1:7" ht="12.75">
      <c r="A76" s="331"/>
      <c r="B76" s="409"/>
      <c r="C76" s="636"/>
      <c r="D76" s="409"/>
      <c r="E76" s="409"/>
      <c r="F76" s="195">
        <v>135686</v>
      </c>
      <c r="G76" s="166" t="s">
        <v>1511</v>
      </c>
    </row>
    <row r="77" spans="1:7" ht="12.75">
      <c r="A77" s="331"/>
      <c r="B77" s="409"/>
      <c r="C77" s="636"/>
      <c r="D77" s="409" t="s">
        <v>1513</v>
      </c>
      <c r="E77" s="409"/>
      <c r="F77" s="195">
        <v>9413.8</v>
      </c>
      <c r="G77" s="166" t="s">
        <v>1562</v>
      </c>
    </row>
    <row r="78" spans="1:7" ht="12.75">
      <c r="A78" s="331"/>
      <c r="B78" s="409"/>
      <c r="C78" s="636"/>
      <c r="D78" s="409"/>
      <c r="E78" s="409"/>
      <c r="F78" s="195">
        <v>1200.42</v>
      </c>
      <c r="G78" s="166" t="s">
        <v>1512</v>
      </c>
    </row>
    <row r="79" spans="1:7" ht="12.75">
      <c r="A79" s="331"/>
      <c r="B79" s="409"/>
      <c r="C79" s="636"/>
      <c r="D79" s="409"/>
      <c r="E79" s="409"/>
      <c r="F79" s="195">
        <v>5687</v>
      </c>
      <c r="G79" s="166" t="s">
        <v>1559</v>
      </c>
    </row>
    <row r="80" spans="1:7" ht="12.75">
      <c r="A80" s="331"/>
      <c r="B80" s="409"/>
      <c r="C80" s="636"/>
      <c r="D80" s="409"/>
      <c r="E80" s="409"/>
      <c r="F80" s="195">
        <v>1800</v>
      </c>
      <c r="G80" s="166" t="s">
        <v>1560</v>
      </c>
    </row>
    <row r="81" spans="1:7" ht="12.75">
      <c r="A81" s="331"/>
      <c r="B81" s="409"/>
      <c r="C81" s="636"/>
      <c r="D81" s="409"/>
      <c r="E81" s="409"/>
      <c r="F81" s="195">
        <v>2459.69</v>
      </c>
      <c r="G81" s="166" t="s">
        <v>1561</v>
      </c>
    </row>
    <row r="82" spans="1:7" ht="12.75">
      <c r="A82" s="331"/>
      <c r="B82" s="409"/>
      <c r="C82" s="636"/>
      <c r="D82" s="409"/>
      <c r="E82" s="409"/>
      <c r="F82" s="195">
        <v>4999</v>
      </c>
      <c r="G82" s="166" t="s">
        <v>1514</v>
      </c>
    </row>
    <row r="83" spans="1:7" ht="12.75">
      <c r="A83" s="331"/>
      <c r="B83" s="409"/>
      <c r="C83" s="636"/>
      <c r="D83" s="409"/>
      <c r="E83" s="409"/>
      <c r="F83" s="195">
        <v>12079</v>
      </c>
      <c r="G83" s="166" t="s">
        <v>1515</v>
      </c>
    </row>
    <row r="84" spans="1:7" ht="12.75">
      <c r="A84" s="331"/>
      <c r="B84" s="409"/>
      <c r="C84" s="636"/>
      <c r="D84" s="409"/>
      <c r="E84" s="409"/>
      <c r="F84" s="195">
        <v>24232.56</v>
      </c>
      <c r="G84" s="166" t="s">
        <v>1563</v>
      </c>
    </row>
    <row r="85" spans="1:7" ht="12.75">
      <c r="A85" s="331"/>
      <c r="B85" s="409"/>
      <c r="C85" s="636"/>
      <c r="D85" s="409"/>
      <c r="E85" s="409"/>
      <c r="F85" s="195">
        <v>39850</v>
      </c>
      <c r="G85" s="166" t="s">
        <v>1516</v>
      </c>
    </row>
    <row r="86" spans="1:7" ht="12.75">
      <c r="A86" s="331"/>
      <c r="B86" s="409"/>
      <c r="C86" s="636"/>
      <c r="D86" s="409"/>
      <c r="E86" s="409"/>
      <c r="F86" s="195">
        <v>549</v>
      </c>
      <c r="G86" s="166" t="s">
        <v>1517</v>
      </c>
    </row>
    <row r="87" spans="1:7" ht="12.75">
      <c r="A87" s="331"/>
      <c r="B87" s="409"/>
      <c r="C87" s="636"/>
      <c r="D87" s="409"/>
      <c r="E87" s="409"/>
      <c r="F87" s="195">
        <v>12003</v>
      </c>
      <c r="G87" s="166" t="s">
        <v>1518</v>
      </c>
    </row>
    <row r="88" spans="1:7" ht="12.75">
      <c r="A88" s="331"/>
      <c r="B88" s="409"/>
      <c r="C88" s="636"/>
      <c r="D88" s="409"/>
      <c r="E88" s="409"/>
      <c r="F88" s="195">
        <v>7998.96</v>
      </c>
      <c r="G88" s="166" t="s">
        <v>1519</v>
      </c>
    </row>
    <row r="89" spans="1:7" ht="12.75">
      <c r="A89" s="331"/>
      <c r="B89" s="409"/>
      <c r="C89" s="636"/>
      <c r="D89" s="409"/>
      <c r="E89" s="409"/>
      <c r="F89" s="195">
        <v>3162.45</v>
      </c>
      <c r="G89" s="166" t="s">
        <v>1535</v>
      </c>
    </row>
    <row r="90" spans="1:7" ht="12.75">
      <c r="A90" s="331"/>
      <c r="B90" s="409"/>
      <c r="C90" s="636"/>
      <c r="D90" s="409"/>
      <c r="E90" s="409"/>
      <c r="F90" s="195">
        <v>197049</v>
      </c>
      <c r="G90" s="166" t="s">
        <v>1520</v>
      </c>
    </row>
    <row r="91" spans="1:7" ht="12.75">
      <c r="A91" s="331"/>
      <c r="B91" s="409"/>
      <c r="C91" s="636"/>
      <c r="D91" s="409"/>
      <c r="E91" s="409"/>
      <c r="F91" s="195">
        <v>699</v>
      </c>
      <c r="G91" s="166" t="s">
        <v>1521</v>
      </c>
    </row>
    <row r="92" spans="1:7" ht="12.75">
      <c r="A92" s="331"/>
      <c r="B92" s="409"/>
      <c r="C92" s="636"/>
      <c r="D92" s="409"/>
      <c r="E92" s="409"/>
      <c r="F92" s="195">
        <v>14166</v>
      </c>
      <c r="G92" s="166" t="s">
        <v>1522</v>
      </c>
    </row>
    <row r="93" spans="1:7" ht="12.75">
      <c r="A93" s="331"/>
      <c r="B93" s="409"/>
      <c r="C93" s="636"/>
      <c r="D93" s="409"/>
      <c r="E93" s="409"/>
      <c r="F93" s="195">
        <v>12657</v>
      </c>
      <c r="G93" s="166" t="s">
        <v>1523</v>
      </c>
    </row>
    <row r="94" spans="1:7" ht="12.75">
      <c r="A94" s="331"/>
      <c r="B94" s="409"/>
      <c r="C94" s="636"/>
      <c r="D94" s="409"/>
      <c r="E94" s="409"/>
      <c r="F94" s="195">
        <v>53446.92</v>
      </c>
      <c r="G94" s="166" t="s">
        <v>1524</v>
      </c>
    </row>
    <row r="95" spans="1:7" ht="12.75">
      <c r="A95" s="331"/>
      <c r="B95" s="409"/>
      <c r="C95" s="636"/>
      <c r="D95" s="409"/>
      <c r="E95" s="409"/>
      <c r="F95" s="195">
        <v>94227.52</v>
      </c>
      <c r="G95" s="166" t="s">
        <v>1526</v>
      </c>
    </row>
    <row r="96" spans="1:7" ht="12.75">
      <c r="A96" s="331"/>
      <c r="B96" s="409"/>
      <c r="C96" s="636"/>
      <c r="D96" s="409"/>
      <c r="E96" s="409"/>
      <c r="F96" s="195">
        <v>76230</v>
      </c>
      <c r="G96" s="166" t="s">
        <v>1564</v>
      </c>
    </row>
    <row r="97" spans="1:7" ht="12.75">
      <c r="A97" s="331"/>
      <c r="B97" s="409"/>
      <c r="C97" s="636"/>
      <c r="D97" s="409"/>
      <c r="E97" s="409"/>
      <c r="F97" s="195">
        <v>2175</v>
      </c>
      <c r="G97" s="166" t="s">
        <v>1565</v>
      </c>
    </row>
    <row r="98" spans="1:7" ht="12.75">
      <c r="A98" s="331"/>
      <c r="B98" s="409"/>
      <c r="C98" s="636"/>
      <c r="D98" s="409"/>
      <c r="E98" s="409"/>
      <c r="F98" s="195">
        <v>1246.28</v>
      </c>
      <c r="G98" s="166" t="s">
        <v>1525</v>
      </c>
    </row>
    <row r="99" spans="1:7" ht="12.75">
      <c r="A99" s="331"/>
      <c r="B99" s="409"/>
      <c r="C99" s="636"/>
      <c r="D99" s="409"/>
      <c r="E99" s="409"/>
      <c r="F99" s="195">
        <v>13552</v>
      </c>
      <c r="G99" s="166" t="s">
        <v>1566</v>
      </c>
    </row>
    <row r="100" spans="1:7" ht="12.75">
      <c r="A100" s="331"/>
      <c r="B100" s="409"/>
      <c r="C100" s="636"/>
      <c r="D100" s="409"/>
      <c r="E100" s="409"/>
      <c r="F100" s="195">
        <v>14508</v>
      </c>
      <c r="G100" s="166" t="s">
        <v>1527</v>
      </c>
    </row>
    <row r="101" spans="1:7" ht="12.75">
      <c r="A101" s="331"/>
      <c r="B101" s="409"/>
      <c r="C101" s="636"/>
      <c r="D101" s="409"/>
      <c r="E101" s="409"/>
      <c r="F101" s="195">
        <v>650</v>
      </c>
      <c r="G101" s="166" t="s">
        <v>1528</v>
      </c>
    </row>
    <row r="102" spans="1:7" ht="12.75">
      <c r="A102" s="331"/>
      <c r="B102" s="409"/>
      <c r="C102" s="636"/>
      <c r="D102" s="409"/>
      <c r="E102" s="409"/>
      <c r="F102" s="195">
        <v>35980</v>
      </c>
      <c r="G102" s="166" t="s">
        <v>1567</v>
      </c>
    </row>
    <row r="103" spans="1:7" ht="12.75">
      <c r="A103" s="331"/>
      <c r="B103" s="409"/>
      <c r="C103" s="636"/>
      <c r="D103" s="409"/>
      <c r="E103" s="409"/>
      <c r="F103" s="195">
        <v>6439</v>
      </c>
      <c r="G103" s="166" t="s">
        <v>1568</v>
      </c>
    </row>
    <row r="104" spans="1:7" ht="12.75">
      <c r="A104" s="331"/>
      <c r="B104" s="409"/>
      <c r="C104" s="636"/>
      <c r="D104" s="409"/>
      <c r="E104" s="409"/>
      <c r="F104" s="195">
        <v>2428.69</v>
      </c>
      <c r="G104" s="166" t="s">
        <v>1569</v>
      </c>
    </row>
    <row r="105" spans="1:7" ht="12.75">
      <c r="A105" s="331"/>
      <c r="B105" s="409"/>
      <c r="C105" s="636"/>
      <c r="D105" s="409"/>
      <c r="E105" s="409"/>
      <c r="F105" s="195">
        <v>285706.47</v>
      </c>
      <c r="G105" s="166" t="s">
        <v>1536</v>
      </c>
    </row>
    <row r="106" spans="1:7" ht="12.75">
      <c r="A106" s="331"/>
      <c r="B106" s="409"/>
      <c r="C106" s="636"/>
      <c r="D106" s="409"/>
      <c r="E106" s="409"/>
      <c r="F106" s="195">
        <v>32249.46</v>
      </c>
      <c r="G106" s="166" t="s">
        <v>1529</v>
      </c>
    </row>
    <row r="107" spans="1:7" ht="12.75">
      <c r="A107" s="331"/>
      <c r="B107" s="409"/>
      <c r="C107" s="636"/>
      <c r="D107" s="409"/>
      <c r="E107" s="409"/>
      <c r="F107" s="195">
        <v>1490</v>
      </c>
      <c r="G107" s="166" t="s">
        <v>1530</v>
      </c>
    </row>
    <row r="108" spans="1:7" ht="12.75">
      <c r="A108" s="331"/>
      <c r="B108" s="409"/>
      <c r="C108" s="636"/>
      <c r="D108" s="409"/>
      <c r="E108" s="409"/>
      <c r="F108" s="195">
        <v>16353.15</v>
      </c>
      <c r="G108" s="166" t="s">
        <v>1509</v>
      </c>
    </row>
    <row r="109" spans="1:7" ht="12.75">
      <c r="A109" s="331"/>
      <c r="B109" s="409"/>
      <c r="C109" s="636"/>
      <c r="D109" s="409"/>
      <c r="E109" s="409"/>
      <c r="F109" s="195">
        <v>6397</v>
      </c>
      <c r="G109" s="166" t="s">
        <v>1531</v>
      </c>
    </row>
    <row r="110" spans="1:7" ht="12.75">
      <c r="A110" s="331"/>
      <c r="B110" s="409"/>
      <c r="C110" s="636"/>
      <c r="D110" s="409"/>
      <c r="E110" s="409"/>
      <c r="F110" s="195">
        <v>35126.79</v>
      </c>
      <c r="G110" s="166" t="s">
        <v>1532</v>
      </c>
    </row>
    <row r="111" spans="1:7" ht="12.75">
      <c r="A111" s="331"/>
      <c r="B111" s="409"/>
      <c r="C111" s="636"/>
      <c r="D111" s="409"/>
      <c r="E111" s="409"/>
      <c r="F111" s="195">
        <v>999</v>
      </c>
      <c r="G111" s="166" t="s">
        <v>1533</v>
      </c>
    </row>
    <row r="112" spans="1:7" ht="12.75">
      <c r="A112" s="87"/>
      <c r="C112" s="633"/>
      <c r="E112" s="200"/>
      <c r="F112" s="195">
        <v>1398</v>
      </c>
      <c r="G112" s="166" t="s">
        <v>1534</v>
      </c>
    </row>
    <row r="113" spans="1:7" ht="12.75">
      <c r="A113" s="87"/>
      <c r="C113" s="633"/>
      <c r="E113" s="200"/>
      <c r="F113" s="195">
        <v>5312</v>
      </c>
      <c r="G113" s="166" t="s">
        <v>1570</v>
      </c>
    </row>
    <row r="114" spans="1:7" ht="12.75">
      <c r="A114" s="87"/>
      <c r="C114" s="633"/>
      <c r="E114" s="200"/>
      <c r="F114" s="195">
        <v>135805.02</v>
      </c>
      <c r="G114" s="166" t="s">
        <v>1537</v>
      </c>
    </row>
    <row r="115" spans="1:7" ht="12.75">
      <c r="A115" s="87"/>
      <c r="C115" s="633"/>
      <c r="E115" s="200"/>
      <c r="F115" s="195">
        <v>3092</v>
      </c>
      <c r="G115" s="166" t="s">
        <v>1538</v>
      </c>
    </row>
    <row r="116" spans="1:7" ht="12.75">
      <c r="A116" s="87"/>
      <c r="C116" s="633"/>
      <c r="E116" s="200"/>
      <c r="F116" s="195">
        <v>86832.31</v>
      </c>
      <c r="G116" s="166" t="s">
        <v>1539</v>
      </c>
    </row>
    <row r="117" spans="1:7" ht="12.75">
      <c r="A117" s="87"/>
      <c r="C117" s="633"/>
      <c r="E117" s="200"/>
      <c r="F117" s="195">
        <v>599</v>
      </c>
      <c r="G117" s="166" t="s">
        <v>1540</v>
      </c>
    </row>
    <row r="118" spans="1:7" ht="12.75">
      <c r="A118" s="87"/>
      <c r="C118" s="633"/>
      <c r="E118" s="200"/>
      <c r="F118" s="195">
        <v>4787</v>
      </c>
      <c r="G118" s="166" t="s">
        <v>1541</v>
      </c>
    </row>
    <row r="119" spans="1:7" ht="12.75">
      <c r="A119" s="87"/>
      <c r="C119" s="633"/>
      <c r="E119" s="200"/>
      <c r="F119" s="195">
        <v>999</v>
      </c>
      <c r="G119" s="166" t="s">
        <v>1542</v>
      </c>
    </row>
    <row r="120" spans="1:7" ht="12.75">
      <c r="A120" s="87"/>
      <c r="C120" s="633"/>
      <c r="E120" s="200"/>
      <c r="F120" s="195">
        <v>678</v>
      </c>
      <c r="G120" s="166" t="s">
        <v>1543</v>
      </c>
    </row>
    <row r="121" spans="1:7" ht="12.75">
      <c r="A121" s="87"/>
      <c r="C121" s="633"/>
      <c r="E121" s="200"/>
      <c r="F121" s="195">
        <v>1081</v>
      </c>
      <c r="G121" s="166" t="s">
        <v>1571</v>
      </c>
    </row>
    <row r="122" spans="1:6" ht="12.75">
      <c r="A122" s="87"/>
      <c r="C122" s="633"/>
      <c r="E122" s="200"/>
      <c r="F122" s="195"/>
    </row>
    <row r="123" spans="1:6" ht="12.75">
      <c r="A123" s="87"/>
      <c r="C123" s="633"/>
      <c r="E123" s="409" t="s">
        <v>892</v>
      </c>
      <c r="F123" s="194">
        <f>SUM(F50:F122)</f>
        <v>18852306.490000002</v>
      </c>
    </row>
    <row r="124" spans="1:6" ht="12.75">
      <c r="A124" s="87"/>
      <c r="C124" s="633"/>
      <c r="F124" s="187"/>
    </row>
    <row r="125" spans="1:6" ht="12.75">
      <c r="A125" s="87"/>
      <c r="C125" s="633"/>
      <c r="F125" s="187"/>
    </row>
    <row r="126" spans="1:6" ht="12.75">
      <c r="A126" s="87"/>
      <c r="B126" s="2" t="s">
        <v>894</v>
      </c>
      <c r="C126" s="637" t="s">
        <v>898</v>
      </c>
      <c r="D126" s="2" t="s">
        <v>899</v>
      </c>
      <c r="E126" s="2" t="s">
        <v>891</v>
      </c>
      <c r="F126" s="395">
        <v>101869849.96</v>
      </c>
    </row>
    <row r="127" spans="1:7" ht="12.75">
      <c r="A127" s="87"/>
      <c r="C127" s="633"/>
      <c r="F127" s="187">
        <v>7000</v>
      </c>
      <c r="G127" s="166" t="s">
        <v>1025</v>
      </c>
    </row>
    <row r="128" spans="1:7" ht="12.75">
      <c r="A128" s="87"/>
      <c r="C128" s="633"/>
      <c r="F128" s="187">
        <v>450256</v>
      </c>
      <c r="G128" s="166" t="s">
        <v>1026</v>
      </c>
    </row>
    <row r="129" spans="1:7" ht="12.75">
      <c r="A129" s="87"/>
      <c r="C129" s="633"/>
      <c r="F129" s="187">
        <v>8750</v>
      </c>
      <c r="G129" s="166" t="s">
        <v>1546</v>
      </c>
    </row>
    <row r="130" spans="1:7" ht="12.75">
      <c r="A130" s="87"/>
      <c r="C130" s="633"/>
      <c r="F130" s="187">
        <v>47334.39</v>
      </c>
      <c r="G130" s="166" t="s">
        <v>1544</v>
      </c>
    </row>
    <row r="131" spans="1:7" ht="12.75">
      <c r="A131" s="87"/>
      <c r="C131" s="633"/>
      <c r="F131" s="187">
        <v>8215</v>
      </c>
      <c r="G131" s="166" t="s">
        <v>1545</v>
      </c>
    </row>
    <row r="132" spans="1:7" ht="12.75">
      <c r="A132" s="87"/>
      <c r="C132" s="633"/>
      <c r="F132" s="187">
        <v>-1595</v>
      </c>
      <c r="G132" s="166" t="s">
        <v>319</v>
      </c>
    </row>
    <row r="133" spans="1:7" ht="12.75">
      <c r="A133" s="87"/>
      <c r="C133" s="633"/>
      <c r="F133" s="187">
        <v>-474191</v>
      </c>
      <c r="G133" s="166" t="s">
        <v>922</v>
      </c>
    </row>
    <row r="134" spans="1:6" ht="12.75">
      <c r="A134" s="87"/>
      <c r="C134" s="633"/>
      <c r="F134" s="187"/>
    </row>
    <row r="135" spans="1:6" ht="12.75">
      <c r="A135" s="87"/>
      <c r="C135" s="633"/>
      <c r="E135" s="2" t="s">
        <v>892</v>
      </c>
      <c r="F135" s="395">
        <f>SUM(F126:F134)</f>
        <v>101915619.35</v>
      </c>
    </row>
    <row r="136" spans="1:6" ht="12.75">
      <c r="A136" s="87"/>
      <c r="C136" s="633"/>
      <c r="F136" s="187"/>
    </row>
    <row r="137" spans="1:6" ht="12.75">
      <c r="A137" s="87"/>
      <c r="C137" s="633"/>
      <c r="F137" s="187"/>
    </row>
    <row r="138" spans="1:6" ht="12.75">
      <c r="A138" s="87"/>
      <c r="B138" s="409" t="s">
        <v>888</v>
      </c>
      <c r="C138" s="638" t="s">
        <v>900</v>
      </c>
      <c r="D138" s="409" t="s">
        <v>901</v>
      </c>
      <c r="E138" s="166" t="s">
        <v>891</v>
      </c>
      <c r="F138" s="395">
        <v>30800</v>
      </c>
    </row>
    <row r="139" spans="1:6" ht="12.75">
      <c r="A139" s="87"/>
      <c r="C139" s="633"/>
      <c r="E139" s="166" t="s">
        <v>892</v>
      </c>
      <c r="F139" s="395">
        <v>30800</v>
      </c>
    </row>
    <row r="140" spans="1:6" ht="12.75">
      <c r="A140" s="87"/>
      <c r="C140" s="633"/>
      <c r="F140" s="187"/>
    </row>
    <row r="141" spans="1:6" ht="12.75">
      <c r="A141" s="87"/>
      <c r="C141" s="633"/>
      <c r="F141" s="187"/>
    </row>
    <row r="142" spans="1:6" ht="12.75">
      <c r="A142" s="87"/>
      <c r="B142" s="2" t="s">
        <v>894</v>
      </c>
      <c r="C142" s="637" t="s">
        <v>923</v>
      </c>
      <c r="D142" s="2" t="s">
        <v>924</v>
      </c>
      <c r="E142" s="2" t="s">
        <v>891</v>
      </c>
      <c r="F142" s="395">
        <v>817306</v>
      </c>
    </row>
    <row r="143" spans="1:7" ht="12.75">
      <c r="A143" s="87">
        <v>825653</v>
      </c>
      <c r="C143" s="633"/>
      <c r="F143" s="187">
        <v>474191</v>
      </c>
      <c r="G143" s="166" t="s">
        <v>925</v>
      </c>
    </row>
    <row r="144" spans="1:7" ht="12.75">
      <c r="A144" s="87"/>
      <c r="C144" s="633"/>
      <c r="F144" s="187">
        <v>-496853</v>
      </c>
      <c r="G144" s="166" t="s">
        <v>319</v>
      </c>
    </row>
    <row r="145" spans="1:7" ht="12.75">
      <c r="A145" s="87"/>
      <c r="C145" s="633"/>
      <c r="F145" s="187">
        <v>-299615</v>
      </c>
      <c r="G145" s="166" t="s">
        <v>1547</v>
      </c>
    </row>
    <row r="146" spans="1:7" ht="12.75">
      <c r="A146" s="87"/>
      <c r="C146" s="633"/>
      <c r="F146" s="187">
        <v>-8750</v>
      </c>
      <c r="G146" s="166" t="s">
        <v>1548</v>
      </c>
    </row>
    <row r="147" spans="1:7" ht="12.75">
      <c r="A147" s="87"/>
      <c r="C147" s="633"/>
      <c r="F147" s="187">
        <v>-8215</v>
      </c>
      <c r="G147" s="166" t="s">
        <v>1548</v>
      </c>
    </row>
    <row r="148" spans="1:6" ht="12.75">
      <c r="A148" s="87"/>
      <c r="C148" s="633"/>
      <c r="E148" s="2" t="s">
        <v>892</v>
      </c>
      <c r="F148" s="395">
        <f>SUM(F142:F147)</f>
        <v>478064</v>
      </c>
    </row>
    <row r="149" spans="1:6" ht="12.75">
      <c r="A149" s="87"/>
      <c r="C149" s="633"/>
      <c r="F149" s="187"/>
    </row>
    <row r="150" spans="1:6" ht="12.75">
      <c r="A150" s="87"/>
      <c r="C150" s="633"/>
      <c r="F150" s="187"/>
    </row>
    <row r="151" spans="1:6" ht="12.75">
      <c r="A151" s="87"/>
      <c r="B151" s="2" t="s">
        <v>894</v>
      </c>
      <c r="C151" s="637" t="s">
        <v>902</v>
      </c>
      <c r="D151" s="2" t="s">
        <v>903</v>
      </c>
      <c r="E151" s="166" t="s">
        <v>891</v>
      </c>
      <c r="F151" s="395">
        <v>1636987.47</v>
      </c>
    </row>
    <row r="152" spans="1:6" ht="12.75">
      <c r="A152" s="87"/>
      <c r="C152" s="633"/>
      <c r="D152" s="166" t="s">
        <v>904</v>
      </c>
      <c r="E152" s="166" t="s">
        <v>892</v>
      </c>
      <c r="F152" s="395">
        <v>1636987.47</v>
      </c>
    </row>
    <row r="153" spans="1:6" ht="12.75">
      <c r="A153" s="87"/>
      <c r="C153" s="633"/>
      <c r="F153" s="187"/>
    </row>
    <row r="154" spans="1:6" ht="12.75">
      <c r="A154" s="87"/>
      <c r="C154" s="633"/>
      <c r="F154" s="187"/>
    </row>
    <row r="155" spans="1:6" ht="12.75">
      <c r="A155" s="87"/>
      <c r="C155" s="633"/>
      <c r="F155" s="187"/>
    </row>
    <row r="156" spans="1:6" ht="12.75">
      <c r="A156" s="87"/>
      <c r="C156" s="633"/>
      <c r="F156" s="187"/>
    </row>
    <row r="157" spans="1:6" ht="12.75">
      <c r="A157" s="87"/>
      <c r="C157" s="633"/>
      <c r="F157" s="187"/>
    </row>
    <row r="158" ht="12.75">
      <c r="F158" s="187"/>
    </row>
    <row r="159" ht="12.75">
      <c r="F159" s="187"/>
    </row>
    <row r="160" ht="12.75">
      <c r="F160" s="187"/>
    </row>
    <row r="161" ht="12.75">
      <c r="F161" s="187"/>
    </row>
  </sheetData>
  <sheetProtection/>
  <printOptions/>
  <pageMargins left="0.7086614173228347" right="0.7086614173228347" top="0.5905511811023623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72"/>
  <sheetViews>
    <sheetView zoomScale="125" zoomScaleNormal="125" zoomScalePageLayoutView="0" workbookViewId="0" topLeftCell="A1">
      <selection activeCell="B33" sqref="B33"/>
    </sheetView>
  </sheetViews>
  <sheetFormatPr defaultColWidth="9.140625" defaultRowHeight="12.75"/>
  <cols>
    <col min="1" max="1" width="11.140625" style="0" customWidth="1"/>
    <col min="2" max="2" width="60.140625" style="0" customWidth="1"/>
    <col min="3" max="3" width="18.7109375" style="197" customWidth="1"/>
    <col min="4" max="4" width="5.421875" style="0" customWidth="1"/>
    <col min="5" max="5" width="17.57421875" style="193" customWidth="1"/>
    <col min="6" max="6" width="19.57421875" style="0" customWidth="1"/>
  </cols>
  <sheetData>
    <row r="1" spans="1:6" ht="18">
      <c r="A1" s="166"/>
      <c r="B1" s="404" t="s">
        <v>1600</v>
      </c>
      <c r="C1" s="187"/>
      <c r="D1" s="166"/>
      <c r="E1" s="195"/>
      <c r="F1" s="166"/>
    </row>
    <row r="2" spans="1:6" ht="12.75">
      <c r="A2" s="166"/>
      <c r="B2" s="166"/>
      <c r="C2" s="187"/>
      <c r="D2" s="166"/>
      <c r="E2" s="195"/>
      <c r="F2" s="166"/>
    </row>
    <row r="3" spans="1:6" ht="12.75">
      <c r="A3" s="698" t="s">
        <v>101</v>
      </c>
      <c r="B3" s="166"/>
      <c r="C3" s="407" t="s">
        <v>430</v>
      </c>
      <c r="D3" s="166"/>
      <c r="E3" s="195" t="s">
        <v>435</v>
      </c>
      <c r="F3" s="166"/>
    </row>
    <row r="4" spans="1:6" ht="12.75">
      <c r="A4" s="166"/>
      <c r="B4" s="166"/>
      <c r="C4" s="187"/>
      <c r="D4" s="166"/>
      <c r="E4" s="195"/>
      <c r="F4" s="187"/>
    </row>
    <row r="5" spans="1:6" ht="12.75">
      <c r="A5" s="166">
        <v>2219</v>
      </c>
      <c r="B5" s="166" t="s">
        <v>1258</v>
      </c>
      <c r="C5" s="187">
        <v>29619.59</v>
      </c>
      <c r="D5" s="166"/>
      <c r="E5" s="195"/>
      <c r="F5" s="187"/>
    </row>
    <row r="6" spans="1:6" ht="12.75">
      <c r="A6" s="166">
        <v>2219</v>
      </c>
      <c r="B6" s="166" t="s">
        <v>1259</v>
      </c>
      <c r="C6" s="187">
        <v>20000</v>
      </c>
      <c r="D6" s="166"/>
      <c r="E6" s="195"/>
      <c r="F6" s="187"/>
    </row>
    <row r="7" spans="1:6" ht="12.75">
      <c r="A7" s="166">
        <v>2219</v>
      </c>
      <c r="B7" s="166" t="s">
        <v>1260</v>
      </c>
      <c r="C7" s="187">
        <v>26166.77</v>
      </c>
      <c r="D7" s="166"/>
      <c r="E7" s="195"/>
      <c r="F7" s="187"/>
    </row>
    <row r="8" spans="1:6" s="405" customFormat="1" ht="12.75">
      <c r="A8" s="460" t="s">
        <v>1261</v>
      </c>
      <c r="B8" s="406" t="s">
        <v>1601</v>
      </c>
      <c r="C8" s="187">
        <v>40699</v>
      </c>
      <c r="D8" s="406"/>
      <c r="E8" s="696"/>
      <c r="F8" s="406"/>
    </row>
    <row r="9" spans="1:6" ht="12.75">
      <c r="A9" s="200">
        <v>2321</v>
      </c>
      <c r="B9" s="200" t="s">
        <v>1602</v>
      </c>
      <c r="C9" s="195">
        <v>170476.9</v>
      </c>
      <c r="D9" s="166"/>
      <c r="E9" s="195"/>
      <c r="F9" s="187"/>
    </row>
    <row r="10" spans="1:6" ht="12.75">
      <c r="A10" s="200">
        <v>3113</v>
      </c>
      <c r="B10" s="200" t="s">
        <v>1604</v>
      </c>
      <c r="C10" s="195">
        <v>2986274.5</v>
      </c>
      <c r="D10" s="166"/>
      <c r="E10" s="195"/>
      <c r="F10" s="187"/>
    </row>
    <row r="11" spans="1:6" ht="12.75">
      <c r="A11" s="200">
        <v>3113</v>
      </c>
      <c r="B11" s="200" t="s">
        <v>1686</v>
      </c>
      <c r="C11" s="195">
        <v>594665.4</v>
      </c>
      <c r="D11" s="166"/>
      <c r="E11" s="195"/>
      <c r="F11" s="187"/>
    </row>
    <row r="12" spans="1:6" ht="12.75">
      <c r="A12" s="408" t="s">
        <v>1262</v>
      </c>
      <c r="B12" s="200" t="s">
        <v>1603</v>
      </c>
      <c r="C12" s="195">
        <v>45000</v>
      </c>
      <c r="D12" s="166"/>
      <c r="E12" s="195"/>
      <c r="F12" s="187"/>
    </row>
    <row r="13" spans="1:6" ht="12.75">
      <c r="A13" s="408" t="s">
        <v>1265</v>
      </c>
      <c r="B13" s="200" t="s">
        <v>1687</v>
      </c>
      <c r="C13" s="195">
        <v>131239.59</v>
      </c>
      <c r="D13" s="166"/>
      <c r="E13" s="195"/>
      <c r="F13" s="187"/>
    </row>
    <row r="14" spans="1:6" ht="12.75">
      <c r="A14" s="408" t="s">
        <v>1605</v>
      </c>
      <c r="B14" s="166" t="s">
        <v>1606</v>
      </c>
      <c r="C14" s="195">
        <v>137940</v>
      </c>
      <c r="D14" s="166"/>
      <c r="E14" s="195"/>
      <c r="F14" s="187"/>
    </row>
    <row r="15" spans="1:6" ht="12.75">
      <c r="A15" s="408" t="s">
        <v>1612</v>
      </c>
      <c r="B15" s="166" t="s">
        <v>1614</v>
      </c>
      <c r="C15" s="195">
        <v>40535</v>
      </c>
      <c r="D15" s="166"/>
      <c r="E15" s="195"/>
      <c r="F15" s="187"/>
    </row>
    <row r="16" spans="1:6" ht="12.75">
      <c r="A16" s="408" t="s">
        <v>1612</v>
      </c>
      <c r="B16" s="166" t="s">
        <v>1615</v>
      </c>
      <c r="C16" s="195">
        <v>74415</v>
      </c>
      <c r="D16" s="166"/>
      <c r="E16" s="195"/>
      <c r="F16" s="187"/>
    </row>
    <row r="17" spans="1:6" ht="12.75">
      <c r="A17" s="408" t="s">
        <v>1612</v>
      </c>
      <c r="B17" s="166" t="s">
        <v>1613</v>
      </c>
      <c r="C17" s="195">
        <v>44250</v>
      </c>
      <c r="D17" s="166"/>
      <c r="E17" s="195"/>
      <c r="F17" s="187"/>
    </row>
    <row r="18" spans="1:6" ht="12.75">
      <c r="A18" s="408" t="s">
        <v>1266</v>
      </c>
      <c r="B18" s="200" t="s">
        <v>1607</v>
      </c>
      <c r="C18" s="195">
        <v>67411.45</v>
      </c>
      <c r="D18" s="166"/>
      <c r="E18" s="195"/>
      <c r="F18" s="187"/>
    </row>
    <row r="19" spans="1:6" ht="12.75">
      <c r="A19" s="408" t="s">
        <v>1266</v>
      </c>
      <c r="B19" s="200" t="s">
        <v>1608</v>
      </c>
      <c r="C19" s="195">
        <v>228390</v>
      </c>
      <c r="D19" s="166"/>
      <c r="E19" s="195"/>
      <c r="F19" s="187"/>
    </row>
    <row r="20" spans="1:6" ht="12.75">
      <c r="A20" s="408" t="s">
        <v>1263</v>
      </c>
      <c r="B20" s="200" t="s">
        <v>1264</v>
      </c>
      <c r="C20" s="195">
        <v>182710</v>
      </c>
      <c r="D20" s="166"/>
      <c r="E20" s="195"/>
      <c r="F20" s="187"/>
    </row>
    <row r="21" spans="1:6" ht="12.75">
      <c r="A21" s="408" t="s">
        <v>1263</v>
      </c>
      <c r="B21" s="200" t="s">
        <v>1609</v>
      </c>
      <c r="C21" s="195">
        <v>110047.08</v>
      </c>
      <c r="D21" s="166"/>
      <c r="E21" s="195"/>
      <c r="F21" s="187"/>
    </row>
    <row r="22" spans="1:6" ht="12.75">
      <c r="A22" s="408" t="s">
        <v>1578</v>
      </c>
      <c r="B22" s="200" t="s">
        <v>1610</v>
      </c>
      <c r="C22" s="195">
        <v>279873</v>
      </c>
      <c r="D22" s="166"/>
      <c r="E22" s="195"/>
      <c r="F22" s="187"/>
    </row>
    <row r="23" spans="1:6" ht="12.75">
      <c r="A23" s="408" t="s">
        <v>1083</v>
      </c>
      <c r="B23" s="200" t="s">
        <v>1611</v>
      </c>
      <c r="C23" s="195">
        <v>437219</v>
      </c>
      <c r="D23" s="166"/>
      <c r="E23" s="195"/>
      <c r="F23" s="187"/>
    </row>
    <row r="24" spans="1:6" ht="12.75">
      <c r="A24" s="408"/>
      <c r="B24" s="200"/>
      <c r="C24" s="195"/>
      <c r="D24" s="166"/>
      <c r="E24" s="195"/>
      <c r="F24" s="187"/>
    </row>
    <row r="25" spans="1:6" ht="12.75">
      <c r="A25" s="200"/>
      <c r="B25" s="409" t="s">
        <v>1027</v>
      </c>
      <c r="C25" s="194">
        <f>SUM(C5:C24)</f>
        <v>5646932.28</v>
      </c>
      <c r="D25" s="166"/>
      <c r="E25" s="195">
        <f>SUM(E5:E24)</f>
        <v>0</v>
      </c>
      <c r="F25" s="187"/>
    </row>
    <row r="26" spans="1:6" ht="12.75">
      <c r="A26" s="200"/>
      <c r="B26" s="409"/>
      <c r="C26" s="194"/>
      <c r="D26" s="166"/>
      <c r="E26" s="195"/>
      <c r="F26" s="187"/>
    </row>
    <row r="27" spans="1:6" ht="12.75">
      <c r="A27" s="200"/>
      <c r="B27" s="409"/>
      <c r="C27" s="194"/>
      <c r="D27" s="166"/>
      <c r="E27" s="195"/>
      <c r="F27" s="187"/>
    </row>
    <row r="28" spans="1:6" ht="12.75">
      <c r="A28" s="200">
        <v>2212</v>
      </c>
      <c r="B28" s="200" t="s">
        <v>1617</v>
      </c>
      <c r="C28" s="195">
        <v>327910</v>
      </c>
      <c r="D28" s="166"/>
      <c r="E28" s="195"/>
      <c r="F28" s="187"/>
    </row>
    <row r="29" spans="1:6" ht="12.75">
      <c r="A29" s="200">
        <v>3319</v>
      </c>
      <c r="B29" s="200" t="s">
        <v>1618</v>
      </c>
      <c r="C29" s="195">
        <v>87862</v>
      </c>
      <c r="D29" s="166"/>
      <c r="E29" s="195"/>
      <c r="F29" s="187"/>
    </row>
    <row r="30" spans="1:6" ht="12.75">
      <c r="A30" s="200">
        <v>3341</v>
      </c>
      <c r="B30" s="200" t="s">
        <v>1619</v>
      </c>
      <c r="C30" s="195">
        <v>48218.5</v>
      </c>
      <c r="D30" s="166"/>
      <c r="E30" s="195"/>
      <c r="F30" s="187"/>
    </row>
    <row r="31" spans="1:6" ht="12.75">
      <c r="A31" s="200">
        <v>3612</v>
      </c>
      <c r="B31" s="200" t="s">
        <v>1620</v>
      </c>
      <c r="C31" s="195">
        <v>76896</v>
      </c>
      <c r="D31" s="166"/>
      <c r="E31" s="195"/>
      <c r="F31" s="187"/>
    </row>
    <row r="32" spans="1:6" ht="12.75">
      <c r="A32" s="408" t="s">
        <v>1082</v>
      </c>
      <c r="B32" s="200" t="s">
        <v>1267</v>
      </c>
      <c r="C32" s="195">
        <v>1541540</v>
      </c>
      <c r="D32" s="166"/>
      <c r="E32" s="195">
        <v>1310309</v>
      </c>
      <c r="F32" s="187"/>
    </row>
    <row r="33" spans="1:6" ht="12.75">
      <c r="A33" s="408" t="s">
        <v>1082</v>
      </c>
      <c r="B33" s="200" t="s">
        <v>1621</v>
      </c>
      <c r="C33" s="195">
        <v>58080</v>
      </c>
      <c r="D33" s="166"/>
      <c r="E33" s="195"/>
      <c r="F33" s="187"/>
    </row>
    <row r="34" spans="1:6" ht="12.75">
      <c r="A34" s="408" t="s">
        <v>1082</v>
      </c>
      <c r="B34" s="200" t="s">
        <v>1622</v>
      </c>
      <c r="C34" s="195">
        <v>127534</v>
      </c>
      <c r="D34" s="166"/>
      <c r="E34" s="195"/>
      <c r="F34" s="187"/>
    </row>
    <row r="35" spans="1:6" ht="12.75">
      <c r="A35" s="408" t="s">
        <v>1082</v>
      </c>
      <c r="B35" s="200" t="s">
        <v>1669</v>
      </c>
      <c r="C35" s="195">
        <v>121000</v>
      </c>
      <c r="D35" s="166"/>
      <c r="E35" s="195"/>
      <c r="F35" s="187"/>
    </row>
    <row r="36" spans="1:6" ht="12.75">
      <c r="A36" s="408" t="s">
        <v>1268</v>
      </c>
      <c r="B36" s="200" t="s">
        <v>1269</v>
      </c>
      <c r="C36" s="195">
        <v>5868799</v>
      </c>
      <c r="D36" s="166"/>
      <c r="E36" s="195">
        <v>4108159.3</v>
      </c>
      <c r="F36" s="187"/>
    </row>
    <row r="37" spans="1:6" ht="12.75">
      <c r="A37" s="408" t="s">
        <v>1578</v>
      </c>
      <c r="B37" s="200" t="s">
        <v>1670</v>
      </c>
      <c r="C37" s="195">
        <v>153000</v>
      </c>
      <c r="D37" s="166"/>
      <c r="E37" s="195"/>
      <c r="F37" s="187"/>
    </row>
    <row r="38" spans="1:6" ht="12.75">
      <c r="A38" s="408" t="s">
        <v>1190</v>
      </c>
      <c r="B38" s="200" t="s">
        <v>1671</v>
      </c>
      <c r="C38" s="195">
        <v>68097</v>
      </c>
      <c r="D38" s="166"/>
      <c r="E38" s="195"/>
      <c r="F38" s="187"/>
    </row>
    <row r="39" spans="1:6" ht="12.75">
      <c r="A39" s="408" t="s">
        <v>1083</v>
      </c>
      <c r="B39" s="200" t="s">
        <v>1672</v>
      </c>
      <c r="C39" s="195">
        <v>43681</v>
      </c>
      <c r="D39" s="166"/>
      <c r="E39" s="195"/>
      <c r="F39" s="187"/>
    </row>
    <row r="40" spans="1:6" ht="12.75">
      <c r="A40" s="408" t="s">
        <v>1083</v>
      </c>
      <c r="B40" s="200" t="s">
        <v>1673</v>
      </c>
      <c r="C40" s="195">
        <v>70144</v>
      </c>
      <c r="D40" s="166"/>
      <c r="E40" s="195"/>
      <c r="F40" s="187"/>
    </row>
    <row r="41" spans="1:6" ht="12.75">
      <c r="A41" s="408" t="s">
        <v>1083</v>
      </c>
      <c r="B41" s="200" t="s">
        <v>1674</v>
      </c>
      <c r="C41" s="195">
        <v>64118</v>
      </c>
      <c r="D41" s="166"/>
      <c r="E41" s="195"/>
      <c r="F41" s="187"/>
    </row>
    <row r="42" spans="1:6" ht="12.75">
      <c r="A42" s="408"/>
      <c r="B42" s="200"/>
      <c r="C42" s="195"/>
      <c r="D42" s="166"/>
      <c r="E42" s="195"/>
      <c r="F42" s="187"/>
    </row>
    <row r="43" spans="1:6" ht="12.75">
      <c r="A43" s="461"/>
      <c r="B43" s="409" t="s">
        <v>1028</v>
      </c>
      <c r="C43" s="194">
        <f>SUM(C28:C42)</f>
        <v>8656879.5</v>
      </c>
      <c r="D43" s="166"/>
      <c r="E43" s="194">
        <f>SUM(E32:E42)</f>
        <v>5418468.3</v>
      </c>
      <c r="F43" s="187"/>
    </row>
    <row r="44" spans="1:6" ht="12.75">
      <c r="A44" s="461"/>
      <c r="B44" s="409"/>
      <c r="C44" s="194"/>
      <c r="D44" s="166"/>
      <c r="E44" s="195"/>
      <c r="F44" s="187"/>
    </row>
    <row r="45" spans="1:6" ht="12.75">
      <c r="A45" s="461"/>
      <c r="B45" s="409"/>
      <c r="C45" s="194"/>
      <c r="D45" s="166"/>
      <c r="E45" s="195"/>
      <c r="F45" s="187"/>
    </row>
    <row r="46" spans="1:6" ht="12.75">
      <c r="A46" s="408" t="s">
        <v>1675</v>
      </c>
      <c r="B46" s="200" t="s">
        <v>1676</v>
      </c>
      <c r="C46" s="195">
        <v>1593992</v>
      </c>
      <c r="D46" s="166"/>
      <c r="E46" s="195"/>
      <c r="F46" s="187"/>
    </row>
    <row r="47" spans="1:6" ht="12.75">
      <c r="A47" s="408" t="s">
        <v>1190</v>
      </c>
      <c r="B47" s="200" t="s">
        <v>1688</v>
      </c>
      <c r="C47" s="195">
        <v>481195</v>
      </c>
      <c r="D47" s="166"/>
      <c r="E47" s="195"/>
      <c r="F47" s="187"/>
    </row>
    <row r="48" spans="1:6" ht="12.75">
      <c r="A48" s="408" t="s">
        <v>1083</v>
      </c>
      <c r="B48" s="200" t="s">
        <v>1677</v>
      </c>
      <c r="C48" s="195">
        <v>279090</v>
      </c>
      <c r="D48" s="166"/>
      <c r="E48" s="195"/>
      <c r="F48" s="187"/>
    </row>
    <row r="49" spans="1:6" ht="12.75">
      <c r="A49" s="408"/>
      <c r="B49" s="200"/>
      <c r="C49" s="195"/>
      <c r="D49" s="166"/>
      <c r="E49" s="195"/>
      <c r="F49" s="187"/>
    </row>
    <row r="50" spans="1:6" ht="12.75">
      <c r="A50" s="461"/>
      <c r="B50" s="409" t="s">
        <v>1029</v>
      </c>
      <c r="C50" s="194">
        <f>SUM(C46:C49)</f>
        <v>2354277</v>
      </c>
      <c r="D50" s="166"/>
      <c r="E50" s="195"/>
      <c r="F50" s="187"/>
    </row>
    <row r="51" spans="1:6" ht="12.75">
      <c r="A51" s="461"/>
      <c r="B51" s="200"/>
      <c r="C51" s="195"/>
      <c r="D51" s="166"/>
      <c r="E51" s="195"/>
      <c r="F51" s="187"/>
    </row>
    <row r="52" spans="1:6" ht="12.75">
      <c r="A52" s="461"/>
      <c r="B52" s="200"/>
      <c r="C52" s="195"/>
      <c r="D52" s="166"/>
      <c r="E52" s="195"/>
      <c r="F52" s="187"/>
    </row>
    <row r="53" spans="1:6" ht="12.75">
      <c r="A53" s="408" t="s">
        <v>1586</v>
      </c>
      <c r="B53" s="200" t="s">
        <v>1679</v>
      </c>
      <c r="C53" s="195"/>
      <c r="D53" s="166"/>
      <c r="E53" s="195"/>
      <c r="F53" s="187"/>
    </row>
    <row r="54" spans="1:6" ht="12.75">
      <c r="A54" s="461"/>
      <c r="B54" s="200" t="s">
        <v>1680</v>
      </c>
      <c r="C54" s="195">
        <v>458887</v>
      </c>
      <c r="D54" s="166"/>
      <c r="E54" s="195"/>
      <c r="F54" s="187"/>
    </row>
    <row r="55" spans="1:6" ht="12.75">
      <c r="A55" s="408" t="s">
        <v>1586</v>
      </c>
      <c r="B55" s="200" t="s">
        <v>1681</v>
      </c>
      <c r="C55" s="195">
        <v>620000</v>
      </c>
      <c r="D55" s="166"/>
      <c r="E55" s="195"/>
      <c r="F55" s="187"/>
    </row>
    <row r="56" spans="1:6" ht="12.75">
      <c r="A56" s="461"/>
      <c r="B56" s="200"/>
      <c r="C56" s="195"/>
      <c r="D56" s="166"/>
      <c r="E56" s="195"/>
      <c r="F56" s="187"/>
    </row>
    <row r="57" spans="1:6" ht="12.75">
      <c r="A57" s="461"/>
      <c r="B57" s="409" t="s">
        <v>1682</v>
      </c>
      <c r="C57" s="194">
        <f>SUM(C54:C56)</f>
        <v>1078887</v>
      </c>
      <c r="D57" s="166"/>
      <c r="E57" s="195"/>
      <c r="F57" s="187"/>
    </row>
    <row r="58" spans="1:6" ht="12.75">
      <c r="A58" s="461"/>
      <c r="B58" s="200"/>
      <c r="C58" s="195"/>
      <c r="D58" s="166"/>
      <c r="E58" s="195"/>
      <c r="F58" s="187"/>
    </row>
    <row r="59" spans="1:6" ht="12.75">
      <c r="A59" s="408" t="s">
        <v>1683</v>
      </c>
      <c r="B59" s="200" t="s">
        <v>1684</v>
      </c>
      <c r="C59" s="195">
        <v>200000</v>
      </c>
      <c r="D59" s="166"/>
      <c r="E59" s="195"/>
      <c r="F59" s="187"/>
    </row>
    <row r="60" spans="1:6" ht="12.75">
      <c r="A60" s="408" t="s">
        <v>1268</v>
      </c>
      <c r="B60" s="200" t="s">
        <v>1685</v>
      </c>
      <c r="C60" s="195">
        <v>133100</v>
      </c>
      <c r="D60" s="166"/>
      <c r="E60" s="195">
        <v>93170</v>
      </c>
      <c r="F60" s="187"/>
    </row>
    <row r="61" spans="1:6" ht="12.75">
      <c r="A61" s="408" t="s">
        <v>1030</v>
      </c>
      <c r="B61" s="200" t="s">
        <v>1678</v>
      </c>
      <c r="C61" s="195">
        <v>7000</v>
      </c>
      <c r="D61" s="166"/>
      <c r="E61" s="195"/>
      <c r="F61" s="187"/>
    </row>
    <row r="62" spans="1:6" ht="12.75">
      <c r="A62" s="408" t="s">
        <v>1189</v>
      </c>
      <c r="B62" s="200" t="s">
        <v>1270</v>
      </c>
      <c r="C62" s="195">
        <v>40000</v>
      </c>
      <c r="D62" s="166"/>
      <c r="E62" s="195"/>
      <c r="F62" s="187"/>
    </row>
    <row r="63" spans="1:6" ht="12.75">
      <c r="A63" s="461"/>
      <c r="B63" s="200"/>
      <c r="C63" s="195"/>
      <c r="D63" s="166"/>
      <c r="E63" s="195"/>
      <c r="F63" s="187"/>
    </row>
    <row r="64" spans="1:6" ht="12.75">
      <c r="A64" s="461"/>
      <c r="B64" s="409" t="s">
        <v>1689</v>
      </c>
      <c r="C64" s="194">
        <f>SUM(C59:C63)</f>
        <v>380100</v>
      </c>
      <c r="D64" s="166"/>
      <c r="E64" s="194">
        <f>SUM(E59:E63)</f>
        <v>93170</v>
      </c>
      <c r="F64" s="187"/>
    </row>
    <row r="65" spans="1:6" ht="12.75">
      <c r="A65" s="461"/>
      <c r="B65" s="200"/>
      <c r="C65" s="195"/>
      <c r="D65" s="166"/>
      <c r="E65" s="195"/>
      <c r="F65" s="187"/>
    </row>
    <row r="66" spans="1:6" ht="29.25" customHeight="1" thickBot="1">
      <c r="A66" s="461"/>
      <c r="B66" s="699" t="s">
        <v>1616</v>
      </c>
      <c r="C66" s="700">
        <f>SUM(C25+C43+C50+C57+C64)</f>
        <v>18117075.78</v>
      </c>
      <c r="D66" s="701"/>
      <c r="E66" s="700">
        <f>SUM(E25+E43+E64)</f>
        <v>5511638.3</v>
      </c>
      <c r="F66" s="697"/>
    </row>
    <row r="67" spans="1:6" ht="12.75">
      <c r="A67" s="461"/>
      <c r="B67" s="200"/>
      <c r="C67" s="195"/>
      <c r="D67" s="166"/>
      <c r="E67" s="195"/>
      <c r="F67" s="166"/>
    </row>
    <row r="68" spans="1:6" ht="12.75">
      <c r="A68" s="461"/>
      <c r="B68" s="200"/>
      <c r="C68" s="195"/>
      <c r="D68" s="166"/>
      <c r="E68" s="195"/>
      <c r="F68" s="166"/>
    </row>
    <row r="69" spans="1:6" ht="12.75">
      <c r="A69" s="461"/>
      <c r="B69" s="200"/>
      <c r="C69" s="195"/>
      <c r="D69" s="166"/>
      <c r="E69" s="195"/>
      <c r="F69" s="166"/>
    </row>
    <row r="70" spans="1:6" ht="12.75">
      <c r="A70" s="200"/>
      <c r="B70" s="200"/>
      <c r="C70" s="195"/>
      <c r="D70" s="166"/>
      <c r="E70" s="195"/>
      <c r="F70" s="166"/>
    </row>
    <row r="71" spans="1:6" ht="12.75">
      <c r="A71" s="200"/>
      <c r="B71" s="200"/>
      <c r="C71" s="195"/>
      <c r="D71" s="166"/>
      <c r="E71" s="195"/>
      <c r="F71" s="166"/>
    </row>
    <row r="72" spans="1:6" ht="12.75">
      <c r="A72" s="642"/>
      <c r="B72" s="642"/>
      <c r="C72" s="643"/>
      <c r="D72" s="318"/>
      <c r="E72" s="643"/>
      <c r="F72" s="318"/>
    </row>
  </sheetData>
  <sheetProtection/>
  <printOptions/>
  <pageMargins left="0.5" right="0.787401575" top="0.24" bottom="0.17" header="0.4921259845" footer="0.25"/>
  <pageSetup fitToWidth="0" fitToHeight="1"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B3:G4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.7109375" style="0" customWidth="1"/>
    <col min="2" max="2" width="24.140625" style="0" customWidth="1"/>
    <col min="3" max="3" width="62.421875" style="0" customWidth="1"/>
    <col min="4" max="4" width="15.57421875" style="0" customWidth="1"/>
    <col min="5" max="5" width="10.57421875" style="0" customWidth="1"/>
    <col min="7" max="7" width="7.28125" style="0" customWidth="1"/>
  </cols>
  <sheetData>
    <row r="3" spans="2:3" ht="16.5" thickBot="1">
      <c r="B3" s="644" t="s">
        <v>1396</v>
      </c>
      <c r="C3" s="644"/>
    </row>
    <row r="5" spans="2:7" ht="27" customHeight="1">
      <c r="B5" s="645" t="s">
        <v>774</v>
      </c>
      <c r="C5" s="645" t="s">
        <v>775</v>
      </c>
      <c r="D5" s="646" t="s">
        <v>430</v>
      </c>
      <c r="E5" s="647" t="s">
        <v>776</v>
      </c>
      <c r="F5" s="646" t="s">
        <v>777</v>
      </c>
      <c r="G5" s="646" t="s">
        <v>5</v>
      </c>
    </row>
    <row r="6" ht="12.75">
      <c r="D6" s="7"/>
    </row>
    <row r="7" spans="2:4" ht="12.75">
      <c r="B7" s="168" t="s">
        <v>4</v>
      </c>
      <c r="D7" s="169"/>
    </row>
    <row r="8" spans="2:7" ht="12.75">
      <c r="B8" s="465" t="s">
        <v>778</v>
      </c>
      <c r="C8" s="465" t="s">
        <v>668</v>
      </c>
      <c r="D8" s="463">
        <v>4777200</v>
      </c>
      <c r="E8" s="465">
        <v>4112</v>
      </c>
      <c r="F8" s="465"/>
      <c r="G8" s="465"/>
    </row>
    <row r="9" spans="2:7" ht="12.75">
      <c r="B9" s="465"/>
      <c r="C9" s="465" t="s">
        <v>1409</v>
      </c>
      <c r="D9" s="463">
        <v>10780</v>
      </c>
      <c r="E9" s="465">
        <v>4111</v>
      </c>
      <c r="F9" s="465">
        <v>98018</v>
      </c>
      <c r="G9" s="465"/>
    </row>
    <row r="10" spans="2:7" ht="12.75">
      <c r="B10" s="465"/>
      <c r="C10" s="465" t="s">
        <v>1031</v>
      </c>
      <c r="D10" s="463">
        <v>360795</v>
      </c>
      <c r="E10" s="465">
        <v>4116</v>
      </c>
      <c r="F10" s="465">
        <v>13015</v>
      </c>
      <c r="G10" s="465">
        <v>313</v>
      </c>
    </row>
    <row r="11" spans="2:7" ht="12.75">
      <c r="B11" s="465"/>
      <c r="C11" s="465" t="s">
        <v>1397</v>
      </c>
      <c r="D11" s="463">
        <v>10000</v>
      </c>
      <c r="E11" s="465">
        <v>4111</v>
      </c>
      <c r="F11" s="465">
        <v>98074</v>
      </c>
      <c r="G11" s="465"/>
    </row>
    <row r="12" spans="2:7" ht="12.75">
      <c r="B12" s="465"/>
      <c r="C12" s="465" t="s">
        <v>1398</v>
      </c>
      <c r="D12" s="463">
        <v>131000</v>
      </c>
      <c r="E12" s="465">
        <v>4111</v>
      </c>
      <c r="F12" s="465">
        <v>98348</v>
      </c>
      <c r="G12" s="465"/>
    </row>
    <row r="13" spans="2:7" ht="12.75">
      <c r="B13" s="465"/>
      <c r="C13" s="465" t="s">
        <v>1399</v>
      </c>
      <c r="D13" s="463">
        <v>1543857</v>
      </c>
      <c r="E13" s="465">
        <v>4116</v>
      </c>
      <c r="F13" s="465">
        <v>29030</v>
      </c>
      <c r="G13" s="465"/>
    </row>
    <row r="14" spans="2:7" ht="12.75">
      <c r="B14" s="465"/>
      <c r="C14" s="465" t="s">
        <v>1191</v>
      </c>
      <c r="D14" s="463">
        <v>1533479</v>
      </c>
      <c r="E14" s="465">
        <v>4116</v>
      </c>
      <c r="F14" s="465">
        <v>33063</v>
      </c>
      <c r="G14" s="465"/>
    </row>
    <row r="15" spans="2:7" ht="12.75">
      <c r="B15" s="465"/>
      <c r="C15" s="465" t="s">
        <v>1400</v>
      </c>
      <c r="D15" s="463">
        <v>560172</v>
      </c>
      <c r="E15" s="465">
        <v>4116</v>
      </c>
      <c r="F15" s="465">
        <v>33063</v>
      </c>
      <c r="G15" s="465"/>
    </row>
    <row r="16" spans="2:7" ht="12.75">
      <c r="B16" s="465"/>
      <c r="C16" s="465" t="s">
        <v>688</v>
      </c>
      <c r="D16" s="463">
        <v>396496</v>
      </c>
      <c r="E16" s="465">
        <v>4116</v>
      </c>
      <c r="F16" s="465">
        <v>14004</v>
      </c>
      <c r="G16" s="465"/>
    </row>
    <row r="17" spans="2:7" ht="12.75">
      <c r="B17" s="467"/>
      <c r="C17" s="467"/>
      <c r="D17" s="462"/>
      <c r="E17" s="467"/>
      <c r="F17" s="467"/>
      <c r="G17" s="467"/>
    </row>
    <row r="18" spans="2:7" ht="12.75">
      <c r="B18" s="465" t="s">
        <v>669</v>
      </c>
      <c r="C18" s="465" t="s">
        <v>688</v>
      </c>
      <c r="D18" s="463">
        <v>50000</v>
      </c>
      <c r="E18" s="465">
        <v>4122</v>
      </c>
      <c r="F18" s="465">
        <v>211</v>
      </c>
      <c r="G18" s="465"/>
    </row>
    <row r="19" spans="2:7" ht="12.75">
      <c r="B19" s="465" t="s">
        <v>669</v>
      </c>
      <c r="C19" s="465" t="s">
        <v>1401</v>
      </c>
      <c r="D19" s="463">
        <v>47300</v>
      </c>
      <c r="E19" s="465">
        <v>4122</v>
      </c>
      <c r="F19" s="465">
        <v>333</v>
      </c>
      <c r="G19" s="465"/>
    </row>
    <row r="20" spans="2:7" ht="12.75">
      <c r="B20" s="465" t="s">
        <v>669</v>
      </c>
      <c r="C20" s="465" t="s">
        <v>1411</v>
      </c>
      <c r="D20" s="463">
        <v>69797.07</v>
      </c>
      <c r="E20" s="465">
        <v>4122</v>
      </c>
      <c r="F20" s="465">
        <v>324</v>
      </c>
      <c r="G20" s="465"/>
    </row>
    <row r="21" spans="2:7" ht="12.75">
      <c r="B21" s="465" t="s">
        <v>669</v>
      </c>
      <c r="C21" s="465" t="s">
        <v>1410</v>
      </c>
      <c r="D21" s="463">
        <v>214300</v>
      </c>
      <c r="E21" s="465">
        <v>4122</v>
      </c>
      <c r="F21" s="465">
        <v>343</v>
      </c>
      <c r="G21" s="465"/>
    </row>
    <row r="22" spans="2:7" ht="12.75">
      <c r="B22" s="466"/>
      <c r="C22" s="466"/>
      <c r="D22" s="464"/>
      <c r="E22" s="466"/>
      <c r="F22" s="466"/>
      <c r="G22" s="466"/>
    </row>
    <row r="23" spans="2:7" ht="12.75">
      <c r="B23" s="467"/>
      <c r="C23" s="467"/>
      <c r="D23" s="462"/>
      <c r="E23" s="467"/>
      <c r="F23" s="467"/>
      <c r="G23" s="467"/>
    </row>
    <row r="24" spans="2:7" ht="12.75">
      <c r="B24" s="465" t="s">
        <v>348</v>
      </c>
      <c r="C24" s="465" t="s">
        <v>1402</v>
      </c>
      <c r="D24" s="463">
        <v>1000901</v>
      </c>
      <c r="E24" s="465">
        <v>4116</v>
      </c>
      <c r="F24" s="465">
        <v>13101</v>
      </c>
      <c r="G24" s="465"/>
    </row>
    <row r="25" spans="2:7" ht="12.75">
      <c r="B25" s="465" t="s">
        <v>348</v>
      </c>
      <c r="C25" s="465" t="s">
        <v>1403</v>
      </c>
      <c r="D25" s="463">
        <v>112000</v>
      </c>
      <c r="E25" s="465">
        <v>4116</v>
      </c>
      <c r="F25" s="465">
        <v>13101</v>
      </c>
      <c r="G25" s="465"/>
    </row>
    <row r="26" spans="2:7" ht="12.75">
      <c r="B26" s="465" t="s">
        <v>348</v>
      </c>
      <c r="C26" s="465" t="s">
        <v>1404</v>
      </c>
      <c r="D26" s="463">
        <v>789220</v>
      </c>
      <c r="E26" s="465">
        <v>4116</v>
      </c>
      <c r="F26" s="465">
        <v>13101</v>
      </c>
      <c r="G26" s="465"/>
    </row>
    <row r="27" spans="2:7" ht="12.75">
      <c r="B27" s="465" t="s">
        <v>348</v>
      </c>
      <c r="C27" s="465" t="s">
        <v>1405</v>
      </c>
      <c r="D27" s="463">
        <v>80000</v>
      </c>
      <c r="E27" s="465">
        <v>4116</v>
      </c>
      <c r="F27" s="465">
        <v>13013</v>
      </c>
      <c r="G27" s="465"/>
    </row>
    <row r="28" spans="2:7" ht="12.75">
      <c r="B28" s="466"/>
      <c r="C28" s="466"/>
      <c r="D28" s="464"/>
      <c r="E28" s="466"/>
      <c r="F28" s="466"/>
      <c r="G28" s="466"/>
    </row>
    <row r="29" spans="2:7" ht="12.75">
      <c r="B29" s="465" t="s">
        <v>1192</v>
      </c>
      <c r="C29" s="465" t="s">
        <v>1407</v>
      </c>
      <c r="D29" s="463">
        <v>4329779.3</v>
      </c>
      <c r="E29" s="465">
        <v>4216</v>
      </c>
      <c r="F29" s="465">
        <v>15974</v>
      </c>
      <c r="G29" s="465"/>
    </row>
    <row r="30" spans="2:7" ht="12.75">
      <c r="B30" s="465" t="s">
        <v>1192</v>
      </c>
      <c r="C30" s="465" t="s">
        <v>1406</v>
      </c>
      <c r="D30" s="463">
        <v>1360705.5</v>
      </c>
      <c r="E30" s="465">
        <v>4216</v>
      </c>
      <c r="F30" s="465">
        <v>15974</v>
      </c>
      <c r="G30" s="465"/>
    </row>
    <row r="31" spans="2:7" ht="12.75">
      <c r="B31" s="465" t="s">
        <v>1192</v>
      </c>
      <c r="C31" s="465" t="s">
        <v>1408</v>
      </c>
      <c r="D31" s="463">
        <v>1334993</v>
      </c>
      <c r="E31" s="465">
        <v>4116</v>
      </c>
      <c r="F31" s="465">
        <v>15011</v>
      </c>
      <c r="G31" s="465"/>
    </row>
    <row r="32" spans="2:7" ht="12.75">
      <c r="B32" s="396"/>
      <c r="C32" s="396"/>
      <c r="D32" s="94"/>
      <c r="E32" s="13"/>
      <c r="F32" s="13"/>
      <c r="G32" s="13"/>
    </row>
    <row r="33" ht="12.75">
      <c r="D33" s="87"/>
    </row>
    <row r="34" spans="2:4" ht="15.75">
      <c r="B34" s="185"/>
      <c r="C34" s="212" t="s">
        <v>434</v>
      </c>
      <c r="D34" s="213">
        <f>SUM(D8:D31)</f>
        <v>18712774.87</v>
      </c>
    </row>
    <row r="35" ht="12.75">
      <c r="D35" s="88"/>
    </row>
    <row r="36" spans="3:4" ht="15">
      <c r="C36" s="199" t="s">
        <v>748</v>
      </c>
      <c r="D36" s="186"/>
    </row>
    <row r="37" spans="3:4" ht="12.75">
      <c r="C37" s="13"/>
      <c r="D37" s="87"/>
    </row>
    <row r="38" ht="12.75">
      <c r="D38" s="87"/>
    </row>
    <row r="39" ht="12.75">
      <c r="D39" s="87"/>
    </row>
    <row r="40" ht="12.75">
      <c r="D40" s="87"/>
    </row>
    <row r="41" ht="12.75">
      <c r="D41" s="198"/>
    </row>
  </sheetData>
  <sheetProtection/>
  <printOptions/>
  <pageMargins left="0.787401575" right="0.787401575" top="0.18" bottom="0.19" header="0.17" footer="0.2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B1:I191"/>
  <sheetViews>
    <sheetView zoomScale="125" zoomScaleNormal="125" zoomScalePageLayoutView="0" workbookViewId="0" topLeftCell="A1">
      <selection activeCell="E84" sqref="E84"/>
    </sheetView>
  </sheetViews>
  <sheetFormatPr defaultColWidth="9.140625" defaultRowHeight="12.75"/>
  <cols>
    <col min="1" max="1" width="1.7109375" style="0" customWidth="1"/>
    <col min="2" max="2" width="1.28515625" style="0" customWidth="1"/>
    <col min="3" max="3" width="44.57421875" style="166" customWidth="1"/>
    <col min="4" max="4" width="2.8515625" style="166" customWidth="1"/>
    <col min="5" max="5" width="16.421875" style="200" customWidth="1"/>
    <col min="6" max="6" width="11.8515625" style="200" customWidth="1"/>
    <col min="7" max="7" width="7.421875" style="166" customWidth="1"/>
    <col min="8" max="8" width="18.00390625" style="166" customWidth="1"/>
  </cols>
  <sheetData>
    <row r="1" spans="2:6" s="249" customFormat="1" ht="12">
      <c r="B1" s="251" t="s">
        <v>1582</v>
      </c>
      <c r="C1" s="251"/>
      <c r="D1" s="251"/>
      <c r="E1" s="252"/>
      <c r="F1" s="252"/>
    </row>
    <row r="2" spans="2:7" ht="12.75">
      <c r="B2" s="253"/>
      <c r="C2" s="249"/>
      <c r="D2" s="249"/>
      <c r="E2" s="252"/>
      <c r="F2" s="254"/>
      <c r="G2" s="249"/>
    </row>
    <row r="3" spans="2:7" ht="12.75">
      <c r="B3" s="249"/>
      <c r="C3" s="648" t="s">
        <v>1587</v>
      </c>
      <c r="D3" s="649"/>
      <c r="E3" s="649">
        <v>5222</v>
      </c>
      <c r="F3" s="650" t="s">
        <v>780</v>
      </c>
      <c r="G3" s="249"/>
    </row>
    <row r="4" spans="2:7" ht="12.75">
      <c r="B4" s="249"/>
      <c r="C4" s="253"/>
      <c r="D4" s="259"/>
      <c r="E4" s="252"/>
      <c r="F4" s="257"/>
      <c r="G4" s="249"/>
    </row>
    <row r="5" spans="2:7" ht="12.75">
      <c r="B5" s="249"/>
      <c r="C5" s="255"/>
      <c r="D5" s="258"/>
      <c r="E5" s="259"/>
      <c r="F5" s="257"/>
      <c r="G5" s="249"/>
    </row>
    <row r="6" spans="2:7" ht="12.75">
      <c r="B6" s="249"/>
      <c r="C6" s="260" t="s">
        <v>1579</v>
      </c>
      <c r="D6" s="249"/>
      <c r="E6" s="261"/>
      <c r="F6" s="254"/>
      <c r="G6" s="249"/>
    </row>
    <row r="7" spans="2:7" ht="12.75">
      <c r="B7" s="249"/>
      <c r="C7" s="641" t="s">
        <v>1577</v>
      </c>
      <c r="D7" s="249"/>
      <c r="E7" s="261">
        <v>3000</v>
      </c>
      <c r="F7" s="332" t="s">
        <v>1578</v>
      </c>
      <c r="G7" s="249"/>
    </row>
    <row r="8" spans="2:7" ht="12.75">
      <c r="B8" s="249"/>
      <c r="C8" s="641" t="s">
        <v>1585</v>
      </c>
      <c r="D8" s="249"/>
      <c r="E8" s="261">
        <v>5000</v>
      </c>
      <c r="F8" s="332" t="s">
        <v>1586</v>
      </c>
      <c r="G8" s="249"/>
    </row>
    <row r="9" spans="2:7" ht="12.75">
      <c r="B9" s="249"/>
      <c r="C9" s="249" t="s">
        <v>1092</v>
      </c>
      <c r="D9" s="249"/>
      <c r="E9" s="261">
        <v>294594</v>
      </c>
      <c r="F9" s="332" t="s">
        <v>7</v>
      </c>
      <c r="G9" s="249"/>
    </row>
    <row r="10" spans="2:7" ht="12.75">
      <c r="B10" s="249"/>
      <c r="C10" s="249" t="s">
        <v>1093</v>
      </c>
      <c r="D10" s="249"/>
      <c r="E10" s="261">
        <v>106684</v>
      </c>
      <c r="F10" s="332" t="s">
        <v>1089</v>
      </c>
      <c r="G10" s="249"/>
    </row>
    <row r="11" spans="2:7" ht="12.75">
      <c r="B11" s="249"/>
      <c r="C11" s="249" t="s">
        <v>1271</v>
      </c>
      <c r="D11" s="249"/>
      <c r="E11" s="261">
        <v>359303</v>
      </c>
      <c r="F11" s="332" t="s">
        <v>1088</v>
      </c>
      <c r="G11" s="249"/>
    </row>
    <row r="12" spans="2:7" ht="12.75">
      <c r="B12" s="249"/>
      <c r="C12" s="249" t="s">
        <v>1094</v>
      </c>
      <c r="D12" s="249"/>
      <c r="E12" s="261">
        <v>47500</v>
      </c>
      <c r="F12" s="332" t="s">
        <v>1090</v>
      </c>
      <c r="G12" s="249"/>
    </row>
    <row r="13" spans="2:7" ht="12.75">
      <c r="B13" s="249"/>
      <c r="C13" s="249" t="s">
        <v>1589</v>
      </c>
      <c r="D13" s="249"/>
      <c r="E13" s="261">
        <v>25859</v>
      </c>
      <c r="F13" s="332" t="s">
        <v>1085</v>
      </c>
      <c r="G13" s="249"/>
    </row>
    <row r="14" spans="2:7" ht="12.75">
      <c r="B14" s="249"/>
      <c r="C14" s="249" t="s">
        <v>1588</v>
      </c>
      <c r="D14" s="249"/>
      <c r="E14" s="261">
        <v>6000</v>
      </c>
      <c r="F14" s="332" t="s">
        <v>1584</v>
      </c>
      <c r="G14" s="249"/>
    </row>
    <row r="15" spans="2:7" ht="12.75">
      <c r="B15" s="249"/>
      <c r="C15" s="249" t="s">
        <v>9</v>
      </c>
      <c r="D15" s="249"/>
      <c r="E15" s="261">
        <v>20740</v>
      </c>
      <c r="F15" s="332" t="s">
        <v>1086</v>
      </c>
      <c r="G15" s="249"/>
    </row>
    <row r="16" spans="2:7" ht="12.75">
      <c r="B16" s="249"/>
      <c r="C16" s="249" t="s">
        <v>781</v>
      </c>
      <c r="D16" s="249"/>
      <c r="E16" s="261">
        <v>66000</v>
      </c>
      <c r="F16" s="332" t="s">
        <v>1087</v>
      </c>
      <c r="G16" s="249"/>
    </row>
    <row r="17" spans="2:7" ht="12.75">
      <c r="B17" s="249"/>
      <c r="C17" s="249" t="s">
        <v>226</v>
      </c>
      <c r="D17" s="249"/>
      <c r="E17" s="261">
        <v>196761</v>
      </c>
      <c r="F17" s="332" t="s">
        <v>1084</v>
      </c>
      <c r="G17" s="249"/>
    </row>
    <row r="18" spans="2:7" ht="12.75">
      <c r="B18" s="249"/>
      <c r="C18" s="249" t="s">
        <v>1315</v>
      </c>
      <c r="D18" s="249"/>
      <c r="E18" s="261">
        <v>50658</v>
      </c>
      <c r="F18" s="332" t="s">
        <v>1572</v>
      </c>
      <c r="G18" s="249"/>
    </row>
    <row r="19" spans="2:7" ht="12.75">
      <c r="B19" s="249"/>
      <c r="C19" s="249" t="s">
        <v>1573</v>
      </c>
      <c r="D19" s="249"/>
      <c r="E19" s="261">
        <v>14700</v>
      </c>
      <c r="F19" s="332" t="s">
        <v>1574</v>
      </c>
      <c r="G19" s="249"/>
    </row>
    <row r="20" spans="2:7" ht="12.75">
      <c r="B20" s="249"/>
      <c r="C20" s="249" t="s">
        <v>1575</v>
      </c>
      <c r="D20" s="249"/>
      <c r="E20" s="261">
        <v>20000</v>
      </c>
      <c r="F20" s="332" t="s">
        <v>1576</v>
      </c>
      <c r="G20" s="249"/>
    </row>
    <row r="21" spans="2:7" ht="12.75">
      <c r="B21" s="249"/>
      <c r="C21" s="249" t="s">
        <v>1272</v>
      </c>
      <c r="D21" s="249"/>
      <c r="E21" s="261">
        <v>61058</v>
      </c>
      <c r="F21" s="332" t="s">
        <v>1091</v>
      </c>
      <c r="G21" s="249"/>
    </row>
    <row r="22" spans="2:7" ht="12.75">
      <c r="B22" s="249"/>
      <c r="C22" s="260" t="s">
        <v>434</v>
      </c>
      <c r="D22" s="260"/>
      <c r="E22" s="262">
        <f>SUM(E7:E21)</f>
        <v>1277857</v>
      </c>
      <c r="F22" s="332"/>
      <c r="G22" s="249"/>
    </row>
    <row r="23" spans="2:7" ht="12.75">
      <c r="B23" s="249"/>
      <c r="C23" s="249"/>
      <c r="D23" s="249"/>
      <c r="E23" s="261"/>
      <c r="F23" s="332"/>
      <c r="G23" s="249"/>
    </row>
    <row r="24" spans="2:7" ht="12.75">
      <c r="B24" s="249"/>
      <c r="C24" s="253" t="s">
        <v>782</v>
      </c>
      <c r="D24" s="249"/>
      <c r="E24" s="261"/>
      <c r="F24" s="332"/>
      <c r="G24" s="249"/>
    </row>
    <row r="25" spans="2:7" ht="12.75">
      <c r="B25" s="249"/>
      <c r="C25" s="249" t="s">
        <v>47</v>
      </c>
      <c r="D25" s="249"/>
      <c r="E25" s="413">
        <v>5000</v>
      </c>
      <c r="F25" s="332" t="s">
        <v>46</v>
      </c>
      <c r="G25" s="249"/>
    </row>
    <row r="26" spans="2:7" ht="12.75">
      <c r="B26" s="249"/>
      <c r="C26" s="249"/>
      <c r="D26" s="249"/>
      <c r="E26" s="261"/>
      <c r="F26" s="332"/>
      <c r="G26" s="249"/>
    </row>
    <row r="27" spans="2:7" ht="12.75">
      <c r="B27" s="249"/>
      <c r="C27" s="249"/>
      <c r="D27" s="249"/>
      <c r="E27" s="261"/>
      <c r="F27" s="332"/>
      <c r="G27" s="249"/>
    </row>
    <row r="28" spans="2:7" ht="12.75">
      <c r="B28" s="249"/>
      <c r="C28" s="412" t="s">
        <v>1583</v>
      </c>
      <c r="D28" s="249"/>
      <c r="E28" s="261"/>
      <c r="F28" s="332"/>
      <c r="G28" s="249"/>
    </row>
    <row r="29" spans="2:7" ht="12.75">
      <c r="B29" s="249"/>
      <c r="C29" s="641" t="s">
        <v>1580</v>
      </c>
      <c r="D29" s="249"/>
      <c r="E29" s="261">
        <v>5000</v>
      </c>
      <c r="F29" s="332" t="s">
        <v>1581</v>
      </c>
      <c r="G29" s="249"/>
    </row>
    <row r="30" spans="2:7" ht="12.75">
      <c r="B30" s="249"/>
      <c r="C30" s="249" t="s">
        <v>1193</v>
      </c>
      <c r="D30" s="249"/>
      <c r="E30" s="261">
        <v>13000</v>
      </c>
      <c r="F30" s="332" t="s">
        <v>1194</v>
      </c>
      <c r="G30" s="249"/>
    </row>
    <row r="31" spans="2:7" ht="12.75">
      <c r="B31" s="249"/>
      <c r="C31" s="277" t="s">
        <v>434</v>
      </c>
      <c r="D31" s="277"/>
      <c r="E31" s="413">
        <f>SUM(E29:E30)</f>
        <v>18000</v>
      </c>
      <c r="F31" s="332"/>
      <c r="G31" s="249"/>
    </row>
    <row r="32" spans="2:7" ht="12.75">
      <c r="B32" s="249"/>
      <c r="C32" s="249"/>
      <c r="D32" s="249"/>
      <c r="E32" s="261"/>
      <c r="F32" s="332"/>
      <c r="G32" s="249"/>
    </row>
    <row r="33" spans="2:7" ht="12.75">
      <c r="B33" s="249"/>
      <c r="C33" s="253" t="s">
        <v>699</v>
      </c>
      <c r="D33" s="253"/>
      <c r="E33" s="356">
        <f>SUM(E22+E25+E31)</f>
        <v>1300857</v>
      </c>
      <c r="F33" s="254"/>
      <c r="G33" s="249"/>
    </row>
    <row r="34" spans="2:7" ht="12.75">
      <c r="B34" s="249"/>
      <c r="C34" s="253"/>
      <c r="D34" s="253"/>
      <c r="E34" s="414"/>
      <c r="F34" s="254"/>
      <c r="G34" s="249"/>
    </row>
    <row r="35" spans="2:7" ht="12.75">
      <c r="B35" s="249"/>
      <c r="C35" s="253"/>
      <c r="D35" s="253"/>
      <c r="E35" s="414"/>
      <c r="F35" s="254"/>
      <c r="G35" s="249"/>
    </row>
    <row r="36" spans="2:9" ht="12.75">
      <c r="B36" s="249"/>
      <c r="C36" s="249"/>
      <c r="D36" s="249"/>
      <c r="E36" s="252"/>
      <c r="F36" s="254"/>
      <c r="G36" s="249"/>
      <c r="I36" s="318"/>
    </row>
    <row r="37" spans="2:9" ht="12.75">
      <c r="B37" s="249"/>
      <c r="C37" s="260" t="s">
        <v>779</v>
      </c>
      <c r="D37" s="249"/>
      <c r="E37" s="256">
        <v>5221</v>
      </c>
      <c r="F37" s="252"/>
      <c r="G37" s="249"/>
      <c r="I37" s="318"/>
    </row>
    <row r="38" spans="2:9" ht="12.75">
      <c r="B38" s="249"/>
      <c r="C38" s="263" t="s">
        <v>10</v>
      </c>
      <c r="D38" s="263"/>
      <c r="E38" s="264"/>
      <c r="F38" s="264"/>
      <c r="G38" s="263"/>
      <c r="I38" s="318"/>
    </row>
    <row r="39" spans="2:9" ht="12.75">
      <c r="B39" s="249"/>
      <c r="C39" s="249"/>
      <c r="D39" s="249"/>
      <c r="E39" s="261"/>
      <c r="F39" s="252"/>
      <c r="G39" s="249"/>
      <c r="I39" s="318"/>
    </row>
    <row r="40" spans="2:9" ht="12.75">
      <c r="B40" s="249"/>
      <c r="C40" s="249" t="s">
        <v>697</v>
      </c>
      <c r="D40" s="249"/>
      <c r="E40" s="261">
        <v>210000</v>
      </c>
      <c r="F40" s="252">
        <v>4351</v>
      </c>
      <c r="G40" s="265"/>
      <c r="I40" s="318"/>
    </row>
    <row r="41" spans="2:9" ht="12.75">
      <c r="B41" s="249"/>
      <c r="C41" s="249" t="s">
        <v>1095</v>
      </c>
      <c r="D41" s="249"/>
      <c r="E41" s="261">
        <v>10000</v>
      </c>
      <c r="F41" s="252">
        <v>4329</v>
      </c>
      <c r="G41" s="265"/>
      <c r="I41" s="318"/>
    </row>
    <row r="42" spans="2:9" ht="12.75">
      <c r="B42" s="249"/>
      <c r="C42" s="260" t="s">
        <v>434</v>
      </c>
      <c r="D42" s="260"/>
      <c r="E42" s="357">
        <f>SUM(E40:E41)</f>
        <v>220000</v>
      </c>
      <c r="F42" s="252"/>
      <c r="G42" s="265"/>
      <c r="I42" s="318"/>
    </row>
    <row r="43" spans="2:9" ht="12.75">
      <c r="B43" s="249"/>
      <c r="C43" s="260"/>
      <c r="D43" s="260"/>
      <c r="E43" s="262"/>
      <c r="F43" s="252"/>
      <c r="G43" s="265"/>
      <c r="I43" s="318"/>
    </row>
    <row r="44" spans="2:9" ht="12.75">
      <c r="B44" s="249"/>
      <c r="C44" s="260"/>
      <c r="D44" s="260"/>
      <c r="E44" s="262"/>
      <c r="F44" s="252"/>
      <c r="G44" s="265"/>
      <c r="I44" s="318"/>
    </row>
    <row r="45" spans="2:7" ht="12.75">
      <c r="B45" s="249"/>
      <c r="C45" s="249"/>
      <c r="D45" s="249"/>
      <c r="E45" s="261"/>
      <c r="F45" s="252"/>
      <c r="G45" s="249"/>
    </row>
    <row r="46" spans="2:7" ht="12.75">
      <c r="B46" s="249"/>
      <c r="C46" s="260" t="s">
        <v>779</v>
      </c>
      <c r="D46" s="249"/>
      <c r="E46" s="256">
        <v>5223</v>
      </c>
      <c r="F46" s="252"/>
      <c r="G46" s="249"/>
    </row>
    <row r="47" spans="2:7" ht="12.75">
      <c r="B47" s="249"/>
      <c r="C47" s="263" t="s">
        <v>11</v>
      </c>
      <c r="D47" s="263"/>
      <c r="E47" s="264"/>
      <c r="F47" s="264"/>
      <c r="G47" s="263"/>
    </row>
    <row r="48" spans="2:7" ht="12.75">
      <c r="B48" s="249"/>
      <c r="C48" s="249"/>
      <c r="D48" s="249"/>
      <c r="E48" s="261"/>
      <c r="F48" s="252"/>
      <c r="G48" s="249"/>
    </row>
    <row r="49" spans="2:7" ht="12.75">
      <c r="B49" s="249"/>
      <c r="C49" s="249" t="s">
        <v>585</v>
      </c>
      <c r="D49" s="249"/>
      <c r="E49" s="261">
        <v>46052</v>
      </c>
      <c r="F49" s="252">
        <v>3330</v>
      </c>
      <c r="G49" s="265"/>
    </row>
    <row r="50" spans="2:7" ht="12.75">
      <c r="B50" s="249"/>
      <c r="C50" s="249" t="s">
        <v>289</v>
      </c>
      <c r="D50" s="249"/>
      <c r="E50" s="261">
        <v>85000</v>
      </c>
      <c r="F50" s="252">
        <v>4371</v>
      </c>
      <c r="G50" s="265"/>
    </row>
    <row r="51" spans="2:7" ht="12.75">
      <c r="B51" s="249"/>
      <c r="C51" s="249" t="s">
        <v>289</v>
      </c>
      <c r="D51" s="249"/>
      <c r="E51" s="261">
        <v>138000</v>
      </c>
      <c r="F51" s="252">
        <v>4375</v>
      </c>
      <c r="G51" s="265"/>
    </row>
    <row r="52" spans="2:7" ht="12.75">
      <c r="B52" s="249"/>
      <c r="C52" s="249" t="s">
        <v>926</v>
      </c>
      <c r="D52" s="249"/>
      <c r="E52" s="261">
        <v>60000</v>
      </c>
      <c r="F52" s="252">
        <v>4357</v>
      </c>
      <c r="G52" s="265"/>
    </row>
    <row r="53" spans="2:7" ht="12.75">
      <c r="B53" s="249"/>
      <c r="C53" s="249"/>
      <c r="D53" s="249"/>
      <c r="E53" s="261"/>
      <c r="F53" s="252"/>
      <c r="G53" s="249"/>
    </row>
    <row r="54" spans="2:7" ht="12.75">
      <c r="B54" s="249"/>
      <c r="C54" s="260" t="s">
        <v>434</v>
      </c>
      <c r="D54" s="260"/>
      <c r="E54" s="357">
        <f>SUM(E48:E53)</f>
        <v>329052</v>
      </c>
      <c r="F54" s="252"/>
      <c r="G54" s="249"/>
    </row>
    <row r="55" spans="2:7" ht="12.75">
      <c r="B55" s="249"/>
      <c r="C55" s="249"/>
      <c r="D55" s="249"/>
      <c r="E55" s="261"/>
      <c r="F55" s="252"/>
      <c r="G55" s="249"/>
    </row>
    <row r="56" spans="2:7" ht="12.75">
      <c r="B56" s="249"/>
      <c r="C56" s="249"/>
      <c r="D56" s="249"/>
      <c r="E56" s="252"/>
      <c r="F56" s="252"/>
      <c r="G56" s="249"/>
    </row>
    <row r="57" spans="2:7" ht="12.75">
      <c r="B57" s="249"/>
      <c r="C57" s="251" t="s">
        <v>1593</v>
      </c>
      <c r="D57" s="251"/>
      <c r="E57" s="468">
        <f>SUM(E33+E42+E54)</f>
        <v>1849909</v>
      </c>
      <c r="F57" s="252"/>
      <c r="G57" s="249"/>
    </row>
    <row r="58" spans="2:7" ht="12.75">
      <c r="B58" s="249"/>
      <c r="C58" s="469"/>
      <c r="D58" s="469"/>
      <c r="E58" s="470"/>
      <c r="F58" s="252"/>
      <c r="G58" s="249"/>
    </row>
    <row r="59" spans="3:6" s="249" customFormat="1" ht="12">
      <c r="C59" s="471" t="s">
        <v>290</v>
      </c>
      <c r="D59" s="471"/>
      <c r="E59" s="250"/>
      <c r="F59" s="250"/>
    </row>
    <row r="60" spans="5:6" ht="12.75">
      <c r="E60" s="166"/>
      <c r="F60" s="166"/>
    </row>
    <row r="61" spans="3:7" ht="12.75">
      <c r="C61" s="249"/>
      <c r="E61" s="472"/>
      <c r="F61" s="249"/>
      <c r="G61" s="249"/>
    </row>
    <row r="62" spans="3:7" ht="12.75">
      <c r="C62" s="249" t="s">
        <v>442</v>
      </c>
      <c r="E62" s="472">
        <v>100000</v>
      </c>
      <c r="F62" s="249" t="s">
        <v>48</v>
      </c>
      <c r="G62" s="249">
        <v>5339</v>
      </c>
    </row>
    <row r="63" spans="3:7" ht="12.75">
      <c r="C63" s="249" t="s">
        <v>1097</v>
      </c>
      <c r="E63" s="472">
        <v>10000</v>
      </c>
      <c r="F63" s="249" t="s">
        <v>1592</v>
      </c>
      <c r="G63" s="249">
        <v>5339</v>
      </c>
    </row>
    <row r="64" spans="3:7" ht="12.75">
      <c r="C64" s="249" t="s">
        <v>49</v>
      </c>
      <c r="E64" s="472">
        <v>30000</v>
      </c>
      <c r="F64" s="249" t="s">
        <v>1592</v>
      </c>
      <c r="G64" s="249">
        <v>5339</v>
      </c>
    </row>
    <row r="65" spans="3:7" ht="12.75">
      <c r="C65" s="249" t="s">
        <v>1590</v>
      </c>
      <c r="E65" s="472">
        <v>20000</v>
      </c>
      <c r="F65" s="249" t="s">
        <v>1591</v>
      </c>
      <c r="G65" s="249">
        <v>5339</v>
      </c>
    </row>
    <row r="66" spans="5:6" ht="12.75">
      <c r="E66" s="187"/>
      <c r="F66" s="166"/>
    </row>
    <row r="67" spans="3:6" ht="12.75">
      <c r="C67" s="334" t="s">
        <v>434</v>
      </c>
      <c r="D67" s="334"/>
      <c r="E67" s="358">
        <f>SUM(E61:E65)</f>
        <v>160000</v>
      </c>
      <c r="F67" s="166"/>
    </row>
    <row r="68" spans="3:6" ht="12.75">
      <c r="C68" s="334"/>
      <c r="D68" s="334"/>
      <c r="E68" s="335"/>
      <c r="F68" s="166"/>
    </row>
    <row r="69" spans="3:9" ht="12.75">
      <c r="C69" s="260" t="s">
        <v>779</v>
      </c>
      <c r="D69" s="249"/>
      <c r="E69" s="256">
        <v>5329</v>
      </c>
      <c r="I69" s="318"/>
    </row>
    <row r="70" spans="3:9" ht="12.75">
      <c r="C70" s="449" t="s">
        <v>927</v>
      </c>
      <c r="D70" s="449"/>
      <c r="E70" s="473"/>
      <c r="I70" s="318"/>
    </row>
    <row r="71" ht="12.75">
      <c r="I71" s="318"/>
    </row>
    <row r="72" spans="3:9" ht="12.75">
      <c r="C72" s="166" t="s">
        <v>928</v>
      </c>
      <c r="E72" s="195">
        <v>87950</v>
      </c>
      <c r="F72" s="200" t="s">
        <v>1594</v>
      </c>
      <c r="I72" s="318"/>
    </row>
    <row r="73" spans="3:9" ht="12.75">
      <c r="C73" s="166" t="s">
        <v>928</v>
      </c>
      <c r="E73" s="195">
        <v>2500</v>
      </c>
      <c r="F73" s="200" t="s">
        <v>1595</v>
      </c>
      <c r="I73" s="318"/>
    </row>
    <row r="74" spans="3:9" ht="12.75">
      <c r="C74" s="166" t="s">
        <v>928</v>
      </c>
      <c r="E74" s="195">
        <v>16770</v>
      </c>
      <c r="F74" s="200" t="s">
        <v>1596</v>
      </c>
      <c r="I74" s="318"/>
    </row>
    <row r="75" spans="3:9" ht="12.75">
      <c r="C75" s="166" t="s">
        <v>929</v>
      </c>
      <c r="E75" s="195">
        <v>35150</v>
      </c>
      <c r="F75" s="200" t="s">
        <v>1273</v>
      </c>
      <c r="I75" s="318"/>
    </row>
    <row r="76" spans="3:9" ht="12.75">
      <c r="C76" s="166" t="s">
        <v>929</v>
      </c>
      <c r="E76" s="195">
        <v>59200</v>
      </c>
      <c r="F76" s="200" t="s">
        <v>1597</v>
      </c>
      <c r="I76" s="318"/>
    </row>
    <row r="77" spans="3:9" ht="12.75">
      <c r="C77" s="166" t="s">
        <v>929</v>
      </c>
      <c r="E77" s="195">
        <v>13646</v>
      </c>
      <c r="F77" s="200" t="s">
        <v>1598</v>
      </c>
      <c r="I77" s="318"/>
    </row>
    <row r="78" spans="5:9" ht="12.75">
      <c r="E78" s="195"/>
      <c r="I78" s="318"/>
    </row>
    <row r="79" spans="3:9" ht="12.75">
      <c r="C79" s="128" t="s">
        <v>434</v>
      </c>
      <c r="D79" s="128"/>
      <c r="E79" s="359">
        <f>SUM(E72:E77)</f>
        <v>215216</v>
      </c>
      <c r="I79" s="318"/>
    </row>
    <row r="80" ht="12.75">
      <c r="E80" s="195"/>
    </row>
    <row r="81" spans="3:5" ht="12.75">
      <c r="C81" s="260" t="s">
        <v>779</v>
      </c>
      <c r="D81" s="249"/>
      <c r="E81" s="256">
        <v>5179</v>
      </c>
    </row>
    <row r="82" spans="3:5" ht="12.75">
      <c r="C82" s="474" t="s">
        <v>930</v>
      </c>
      <c r="D82" s="474"/>
      <c r="E82" s="195"/>
    </row>
    <row r="83" spans="3:5" ht="12.75">
      <c r="C83" s="474"/>
      <c r="D83" s="474"/>
      <c r="E83" s="195"/>
    </row>
    <row r="84" spans="3:6" ht="12.75">
      <c r="C84" s="166" t="s">
        <v>931</v>
      </c>
      <c r="E84" s="651">
        <v>17590</v>
      </c>
      <c r="F84" s="200" t="s">
        <v>1599</v>
      </c>
    </row>
    <row r="85" ht="12.75">
      <c r="E85" s="195"/>
    </row>
    <row r="86" ht="12.75">
      <c r="E86" s="195"/>
    </row>
    <row r="87" ht="12.75">
      <c r="E87" s="195"/>
    </row>
    <row r="88" ht="12.75">
      <c r="E88" s="195"/>
    </row>
    <row r="89" ht="12.75">
      <c r="E89" s="195"/>
    </row>
    <row r="90" spans="3:5" ht="12.75">
      <c r="C90" s="260" t="s">
        <v>779</v>
      </c>
      <c r="D90" s="249"/>
      <c r="E90" s="256">
        <v>5323</v>
      </c>
    </row>
    <row r="91" spans="3:5" ht="12.75">
      <c r="C91" s="474" t="s">
        <v>950</v>
      </c>
      <c r="D91" s="474"/>
      <c r="E91" s="195"/>
    </row>
    <row r="92" spans="3:6" ht="12.75">
      <c r="C92" s="166" t="s">
        <v>1023</v>
      </c>
      <c r="E92" s="651">
        <v>101913</v>
      </c>
      <c r="F92" s="200" t="s">
        <v>1275</v>
      </c>
    </row>
    <row r="93" ht="12.75">
      <c r="E93" s="195"/>
    </row>
    <row r="94" ht="12.75">
      <c r="E94" s="195"/>
    </row>
    <row r="95" ht="12.75">
      <c r="E95" s="195"/>
    </row>
    <row r="96" spans="3:7" ht="12.75">
      <c r="C96" s="260" t="s">
        <v>779</v>
      </c>
      <c r="D96" s="249"/>
      <c r="E96" s="256">
        <v>5179</v>
      </c>
      <c r="F96" s="252"/>
      <c r="G96" s="249"/>
    </row>
    <row r="97" spans="3:7" ht="12.75">
      <c r="C97" s="263" t="s">
        <v>1096</v>
      </c>
      <c r="D97" s="263"/>
      <c r="E97" s="266"/>
      <c r="F97" s="264"/>
      <c r="G97" s="263"/>
    </row>
    <row r="98" spans="3:7" ht="12.75">
      <c r="C98" s="249"/>
      <c r="D98" s="249"/>
      <c r="E98" s="261"/>
      <c r="F98" s="252"/>
      <c r="G98" s="249"/>
    </row>
    <row r="99" spans="3:7" ht="12.75">
      <c r="C99" s="249" t="s">
        <v>1276</v>
      </c>
      <c r="D99" s="249"/>
      <c r="E99" s="261">
        <v>17645</v>
      </c>
      <c r="F99" s="252">
        <v>2212</v>
      </c>
      <c r="G99" s="265"/>
    </row>
    <row r="100" spans="3:7" ht="12.75">
      <c r="C100" s="249" t="s">
        <v>698</v>
      </c>
      <c r="D100" s="249"/>
      <c r="E100" s="261">
        <v>15554</v>
      </c>
      <c r="F100" s="252">
        <v>6171</v>
      </c>
      <c r="G100" s="265"/>
    </row>
    <row r="101" spans="3:7" ht="12.75">
      <c r="C101" s="249" t="s">
        <v>1274</v>
      </c>
      <c r="D101" s="249"/>
      <c r="E101" s="261">
        <v>1500</v>
      </c>
      <c r="F101" s="252">
        <v>6171</v>
      </c>
      <c r="G101" s="265"/>
    </row>
    <row r="102" spans="3:7" ht="12.75">
      <c r="C102" s="249"/>
      <c r="D102" s="249"/>
      <c r="E102" s="261"/>
      <c r="F102" s="252"/>
      <c r="G102" s="265"/>
    </row>
    <row r="103" spans="3:7" ht="12.75">
      <c r="C103" s="260" t="s">
        <v>434</v>
      </c>
      <c r="D103" s="260"/>
      <c r="E103" s="360">
        <f>SUM(E99:E102)</f>
        <v>34699</v>
      </c>
      <c r="F103" s="252"/>
      <c r="G103" s="249"/>
    </row>
    <row r="104" ht="12.75">
      <c r="E104" s="195"/>
    </row>
    <row r="105" ht="12.75">
      <c r="E105" s="195"/>
    </row>
    <row r="106" spans="3:5" ht="12.75">
      <c r="C106" s="475" t="s">
        <v>1024</v>
      </c>
      <c r="D106" s="475"/>
      <c r="E106" s="476">
        <f>SUM(E57+E67+E79+E84+E92+E103)</f>
        <v>2379327</v>
      </c>
    </row>
    <row r="107" ht="12.75">
      <c r="E107" s="195"/>
    </row>
    <row r="108" ht="12.75">
      <c r="E108" s="195"/>
    </row>
    <row r="109" ht="12.75">
      <c r="E109" s="195"/>
    </row>
    <row r="110" ht="12.75">
      <c r="E110" s="195"/>
    </row>
    <row r="111" ht="12.75">
      <c r="E111" s="195"/>
    </row>
    <row r="112" ht="12.75">
      <c r="E112" s="195"/>
    </row>
    <row r="113" ht="12.75">
      <c r="E113" s="195"/>
    </row>
    <row r="114" ht="12.75">
      <c r="E114" s="195"/>
    </row>
    <row r="115" ht="12.75">
      <c r="E115" s="195"/>
    </row>
    <row r="116" ht="12.75">
      <c r="E116" s="195"/>
    </row>
    <row r="117" ht="12.75">
      <c r="E117" s="195"/>
    </row>
    <row r="118" ht="12.75">
      <c r="E118" s="195"/>
    </row>
    <row r="119" ht="12.75">
      <c r="E119" s="195"/>
    </row>
    <row r="120" ht="12.75">
      <c r="E120" s="195"/>
    </row>
    <row r="121" ht="12.75">
      <c r="E121" s="195"/>
    </row>
    <row r="122" ht="12.75">
      <c r="E122" s="195"/>
    </row>
    <row r="123" ht="12.75">
      <c r="E123" s="195"/>
    </row>
    <row r="124" ht="12.75">
      <c r="E124" s="195"/>
    </row>
    <row r="125" ht="12.75">
      <c r="E125" s="195"/>
    </row>
    <row r="126" ht="12.75">
      <c r="E126" s="195"/>
    </row>
    <row r="127" ht="12.75">
      <c r="E127" s="195"/>
    </row>
    <row r="128" ht="12.75">
      <c r="E128" s="195"/>
    </row>
    <row r="129" ht="12.75">
      <c r="E129" s="195"/>
    </row>
    <row r="130" ht="12.75">
      <c r="E130" s="195"/>
    </row>
    <row r="131" ht="12.75">
      <c r="E131" s="195"/>
    </row>
    <row r="132" ht="12.75">
      <c r="E132" s="195"/>
    </row>
    <row r="133" ht="12.75">
      <c r="E133" s="195"/>
    </row>
    <row r="134" ht="12.75">
      <c r="E134" s="195"/>
    </row>
    <row r="135" ht="12.75">
      <c r="E135" s="195"/>
    </row>
    <row r="136" ht="12.75">
      <c r="E136" s="195"/>
    </row>
    <row r="137" ht="12.75">
      <c r="E137" s="195"/>
    </row>
    <row r="138" ht="12.75">
      <c r="E138" s="195"/>
    </row>
    <row r="139" ht="12.75">
      <c r="E139" s="195"/>
    </row>
    <row r="140" ht="12.75">
      <c r="E140" s="195"/>
    </row>
    <row r="141" ht="12.75">
      <c r="E141" s="195"/>
    </row>
    <row r="142" ht="12.75">
      <c r="E142" s="195"/>
    </row>
    <row r="143" ht="12.75">
      <c r="E143" s="195"/>
    </row>
    <row r="144" ht="12.75">
      <c r="E144" s="195"/>
    </row>
    <row r="145" ht="12.75">
      <c r="E145" s="195"/>
    </row>
    <row r="146" ht="12.75">
      <c r="E146" s="195"/>
    </row>
    <row r="147" ht="12.75">
      <c r="E147" s="195"/>
    </row>
    <row r="148" ht="12.75">
      <c r="E148" s="195"/>
    </row>
    <row r="149" ht="12.75">
      <c r="E149" s="195"/>
    </row>
    <row r="150" ht="12.75">
      <c r="E150" s="195"/>
    </row>
    <row r="151" ht="12.75">
      <c r="E151" s="195"/>
    </row>
    <row r="152" ht="12.75">
      <c r="E152" s="195"/>
    </row>
    <row r="153" ht="12.75">
      <c r="E153" s="195"/>
    </row>
    <row r="154" ht="12.75">
      <c r="E154" s="195"/>
    </row>
    <row r="155" ht="12.75">
      <c r="E155" s="195"/>
    </row>
    <row r="156" ht="12.75">
      <c r="E156" s="195"/>
    </row>
    <row r="157" ht="12.75">
      <c r="E157" s="195"/>
    </row>
    <row r="158" ht="12.75">
      <c r="E158" s="195"/>
    </row>
    <row r="159" ht="12.75">
      <c r="E159" s="195"/>
    </row>
    <row r="160" ht="12.75">
      <c r="E160" s="195"/>
    </row>
    <row r="161" ht="12.75">
      <c r="E161" s="195"/>
    </row>
    <row r="162" ht="12.75">
      <c r="E162" s="195"/>
    </row>
    <row r="163" ht="12.75">
      <c r="E163" s="195"/>
    </row>
    <row r="164" ht="12.75">
      <c r="E164" s="195"/>
    </row>
    <row r="165" ht="12.75">
      <c r="E165" s="195"/>
    </row>
    <row r="166" ht="12.75">
      <c r="E166" s="195"/>
    </row>
    <row r="167" ht="12.75">
      <c r="E167" s="195"/>
    </row>
    <row r="168" ht="12.75">
      <c r="E168" s="195"/>
    </row>
    <row r="169" ht="12.75">
      <c r="E169" s="195"/>
    </row>
    <row r="170" ht="12.75">
      <c r="E170" s="195"/>
    </row>
    <row r="171" ht="12.75">
      <c r="E171" s="195"/>
    </row>
    <row r="172" ht="12.75">
      <c r="E172" s="195"/>
    </row>
    <row r="173" ht="12.75">
      <c r="E173" s="195"/>
    </row>
    <row r="174" ht="12.75">
      <c r="E174" s="195"/>
    </row>
    <row r="175" ht="12.75">
      <c r="E175" s="195"/>
    </row>
    <row r="176" ht="12.75">
      <c r="E176" s="195"/>
    </row>
    <row r="177" ht="12.75">
      <c r="E177" s="195"/>
    </row>
    <row r="178" ht="12.75">
      <c r="E178" s="195"/>
    </row>
    <row r="179" ht="12.75">
      <c r="E179" s="195"/>
    </row>
    <row r="180" ht="12.75">
      <c r="E180" s="195"/>
    </row>
    <row r="181" ht="12.75">
      <c r="E181" s="195"/>
    </row>
    <row r="182" ht="12.75">
      <c r="E182" s="195"/>
    </row>
    <row r="183" ht="12.75">
      <c r="E183" s="195"/>
    </row>
    <row r="184" ht="12.75">
      <c r="E184" s="195"/>
    </row>
    <row r="185" ht="12.75">
      <c r="E185" s="195"/>
    </row>
    <row r="186" ht="12.75">
      <c r="E186" s="195"/>
    </row>
    <row r="187" ht="12.75">
      <c r="E187" s="195"/>
    </row>
    <row r="188" ht="12.75">
      <c r="E188" s="195"/>
    </row>
    <row r="189" ht="12.75">
      <c r="E189" s="195"/>
    </row>
    <row r="190" ht="12.75">
      <c r="E190" s="195"/>
    </row>
    <row r="191" ht="12.75">
      <c r="E191" s="195"/>
    </row>
  </sheetData>
  <sheetProtection/>
  <printOptions/>
  <pageMargins left="0.787401575" right="0.787401575" top="0.42" bottom="0.17" header="0.17" footer="0.32"/>
  <pageSetup fitToHeight="0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I32"/>
  <sheetViews>
    <sheetView zoomScalePageLayoutView="0" workbookViewId="0" topLeftCell="A1">
      <selection activeCell="D28" sqref="D28"/>
    </sheetView>
  </sheetViews>
  <sheetFormatPr defaultColWidth="9.140625" defaultRowHeight="12.75"/>
  <cols>
    <col min="2" max="2" width="64.421875" style="0" customWidth="1"/>
    <col min="3" max="3" width="5.8515625" style="0" customWidth="1"/>
    <col min="4" max="4" width="19.57421875" style="0" customWidth="1"/>
    <col min="6" max="6" width="12.7109375" style="0" customWidth="1"/>
    <col min="7" max="7" width="10.7109375" style="0" customWidth="1"/>
    <col min="8" max="8" width="30.57421875" style="0" customWidth="1"/>
  </cols>
  <sheetData>
    <row r="1" spans="1:9" ht="12.75">
      <c r="A1" s="27"/>
      <c r="B1" s="119"/>
      <c r="C1" s="27"/>
      <c r="D1" s="118"/>
      <c r="E1" s="118"/>
      <c r="F1" s="118"/>
      <c r="G1" s="118"/>
      <c r="H1" s="86"/>
      <c r="I1" s="11"/>
    </row>
    <row r="2" spans="1:8" ht="12.75">
      <c r="A2" s="21"/>
      <c r="B2" s="3"/>
      <c r="D2" s="30"/>
      <c r="E2" s="30"/>
      <c r="F2" s="7"/>
      <c r="G2" s="7"/>
      <c r="H2" s="5"/>
    </row>
    <row r="3" spans="1:8" ht="12.75">
      <c r="A3" s="21"/>
      <c r="B3" s="3"/>
      <c r="D3" s="30"/>
      <c r="E3" s="30"/>
      <c r="F3" s="7"/>
      <c r="G3" s="7"/>
      <c r="H3" s="5"/>
    </row>
    <row r="4" spans="1:8" ht="15">
      <c r="A4" s="21"/>
      <c r="B4" s="550"/>
      <c r="C4" s="550"/>
      <c r="D4" s="550"/>
      <c r="E4" s="30"/>
      <c r="F4" s="7"/>
      <c r="G4" s="7"/>
      <c r="H4" s="5"/>
    </row>
    <row r="5" spans="1:8" ht="15">
      <c r="A5" s="21"/>
      <c r="B5" s="550"/>
      <c r="C5" s="550"/>
      <c r="D5" s="550"/>
      <c r="E5" s="30"/>
      <c r="F5" s="7"/>
      <c r="G5" s="7"/>
      <c r="H5" s="5"/>
    </row>
    <row r="6" spans="1:8" ht="18">
      <c r="A6" s="21"/>
      <c r="B6" s="555" t="s">
        <v>1412</v>
      </c>
      <c r="C6" s="550"/>
      <c r="D6" s="551"/>
      <c r="E6" s="30"/>
      <c r="F6" s="7"/>
      <c r="G6" s="7"/>
      <c r="H6" s="5"/>
    </row>
    <row r="7" spans="1:8" ht="15">
      <c r="A7" s="21"/>
      <c r="B7" s="552"/>
      <c r="C7" s="550"/>
      <c r="D7" s="551"/>
      <c r="E7" s="30"/>
      <c r="F7" s="7"/>
      <c r="G7" s="7"/>
      <c r="H7" s="5"/>
    </row>
    <row r="8" spans="1:8" ht="15">
      <c r="A8" s="21"/>
      <c r="B8" s="552"/>
      <c r="C8" s="550"/>
      <c r="D8" s="551"/>
      <c r="E8" s="30"/>
      <c r="F8" s="7"/>
      <c r="G8" s="7"/>
      <c r="H8" s="5"/>
    </row>
    <row r="9" spans="1:8" ht="15">
      <c r="A9" s="21"/>
      <c r="B9" s="552" t="s">
        <v>390</v>
      </c>
      <c r="C9" s="550"/>
      <c r="D9" s="553">
        <v>13223768.81</v>
      </c>
      <c r="E9" s="30"/>
      <c r="F9" s="7"/>
      <c r="G9" s="7"/>
      <c r="H9" s="5"/>
    </row>
    <row r="10" spans="1:8" ht="15">
      <c r="A10" s="21"/>
      <c r="B10" s="552" t="s">
        <v>391</v>
      </c>
      <c r="C10" s="550"/>
      <c r="D10" s="553">
        <v>2334015.61</v>
      </c>
      <c r="E10" s="30"/>
      <c r="F10" s="7"/>
      <c r="G10" s="7"/>
      <c r="H10" s="5"/>
    </row>
    <row r="11" spans="1:8" ht="15">
      <c r="A11" s="21"/>
      <c r="B11" s="552" t="s">
        <v>392</v>
      </c>
      <c r="C11" s="550"/>
      <c r="D11" s="553">
        <v>801844.02</v>
      </c>
      <c r="E11" s="30"/>
      <c r="F11" s="7"/>
      <c r="G11" s="7"/>
      <c r="H11" s="5"/>
    </row>
    <row r="12" spans="2:4" ht="15">
      <c r="B12" s="552" t="s">
        <v>3</v>
      </c>
      <c r="C12" s="550"/>
      <c r="D12" s="553">
        <v>21430</v>
      </c>
    </row>
    <row r="13" spans="2:4" ht="15">
      <c r="B13" s="552" t="s">
        <v>1098</v>
      </c>
      <c r="C13" s="550"/>
      <c r="D13" s="553">
        <v>60000</v>
      </c>
    </row>
    <row r="14" spans="2:4" ht="15">
      <c r="B14" s="552" t="s">
        <v>1099</v>
      </c>
      <c r="C14" s="550"/>
      <c r="D14" s="553">
        <v>26014</v>
      </c>
    </row>
    <row r="15" spans="2:4" ht="15">
      <c r="B15" s="552" t="s">
        <v>1100</v>
      </c>
      <c r="C15" s="550"/>
      <c r="D15" s="553">
        <v>561000</v>
      </c>
    </row>
    <row r="16" spans="2:4" ht="15">
      <c r="B16" s="552" t="s">
        <v>510</v>
      </c>
      <c r="C16" s="550"/>
      <c r="D16" s="551">
        <v>318189.28</v>
      </c>
    </row>
    <row r="17" spans="2:4" ht="15">
      <c r="B17" s="552" t="s">
        <v>1413</v>
      </c>
      <c r="C17" s="550"/>
      <c r="D17" s="551">
        <v>620000</v>
      </c>
    </row>
    <row r="18" spans="2:4" ht="15">
      <c r="B18" s="685" t="s">
        <v>1195</v>
      </c>
      <c r="C18" s="28"/>
      <c r="D18" s="686">
        <v>39500</v>
      </c>
    </row>
    <row r="19" spans="2:4" ht="15.75" thickBot="1">
      <c r="B19" s="687" t="s">
        <v>1196</v>
      </c>
      <c r="C19" s="688"/>
      <c r="D19" s="689">
        <v>214853.95</v>
      </c>
    </row>
    <row r="20" spans="2:4" ht="15">
      <c r="B20" s="550"/>
      <c r="C20" s="550"/>
      <c r="D20" s="550"/>
    </row>
    <row r="21" spans="2:4" ht="15">
      <c r="B21" s="550"/>
      <c r="C21" s="550"/>
      <c r="D21" s="550"/>
    </row>
    <row r="22" spans="2:4" ht="15.75">
      <c r="B22" s="1" t="s">
        <v>434</v>
      </c>
      <c r="C22" s="1"/>
      <c r="D22" s="554">
        <f>SUM(D9:D21)</f>
        <v>18220615.669999998</v>
      </c>
    </row>
    <row r="23" spans="2:4" ht="15">
      <c r="B23" s="550"/>
      <c r="C23" s="550"/>
      <c r="D23" s="550"/>
    </row>
    <row r="24" spans="2:4" ht="15">
      <c r="B24" s="550"/>
      <c r="C24" s="550"/>
      <c r="D24" s="550"/>
    </row>
    <row r="25" spans="2:4" ht="15">
      <c r="B25" s="550"/>
      <c r="C25" s="550"/>
      <c r="D25" s="550"/>
    </row>
    <row r="26" spans="2:4" ht="15">
      <c r="B26" s="550"/>
      <c r="C26" s="550"/>
      <c r="D26" s="550"/>
    </row>
    <row r="27" spans="2:4" ht="15">
      <c r="B27" s="550"/>
      <c r="C27" s="550"/>
      <c r="D27" s="550"/>
    </row>
    <row r="28" spans="2:4" ht="15">
      <c r="B28" s="550"/>
      <c r="C28" s="550"/>
      <c r="D28" s="550"/>
    </row>
    <row r="29" spans="2:4" ht="15">
      <c r="B29" s="550"/>
      <c r="C29" s="550"/>
      <c r="D29" s="550"/>
    </row>
    <row r="30" spans="2:4" ht="15">
      <c r="B30" s="550"/>
      <c r="C30" s="550"/>
      <c r="D30" s="550"/>
    </row>
    <row r="31" spans="2:4" ht="15">
      <c r="B31" s="550"/>
      <c r="C31" s="550"/>
      <c r="D31" s="550"/>
    </row>
    <row r="32" spans="2:4" ht="15">
      <c r="B32" s="550"/>
      <c r="C32" s="550"/>
      <c r="D32" s="550"/>
    </row>
  </sheetData>
  <sheetProtection/>
  <printOptions/>
  <pageMargins left="0.75" right="0.75" top="0.787401556968689" bottom="0.787401556968689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J485"/>
  <sheetViews>
    <sheetView zoomScalePageLayoutView="0" workbookViewId="0" topLeftCell="A1">
      <selection activeCell="J248" sqref="J248"/>
    </sheetView>
  </sheetViews>
  <sheetFormatPr defaultColWidth="9.140625" defaultRowHeight="12.75"/>
  <cols>
    <col min="1" max="1" width="48.140625" style="0" customWidth="1"/>
    <col min="2" max="2" width="10.7109375" style="0" customWidth="1"/>
    <col min="3" max="3" width="9.7109375" style="0" customWidth="1"/>
    <col min="4" max="4" width="15.57421875" style="7" customWidth="1"/>
    <col min="5" max="5" width="18.8515625" style="7" customWidth="1"/>
    <col min="6" max="6" width="12.421875" style="7" customWidth="1"/>
    <col min="7" max="7" width="15.140625" style="196" customWidth="1"/>
    <col min="8" max="8" width="18.7109375" style="0" customWidth="1"/>
    <col min="9" max="9" width="9.140625" style="0" hidden="1" customWidth="1"/>
  </cols>
  <sheetData>
    <row r="1" spans="1:10" ht="16.5" thickBot="1">
      <c r="A1" s="667" t="s">
        <v>1623</v>
      </c>
      <c r="B1" s="61"/>
      <c r="C1" s="61"/>
      <c r="D1" s="61"/>
      <c r="E1"/>
      <c r="F1" s="24"/>
      <c r="G1" s="185"/>
      <c r="H1" s="13"/>
      <c r="I1" s="13"/>
      <c r="J1" s="13"/>
    </row>
    <row r="2" spans="1:10" ht="6" customHeight="1">
      <c r="A2" s="107"/>
      <c r="B2" s="107"/>
      <c r="C2" s="107"/>
      <c r="D2" s="107"/>
      <c r="E2" s="107"/>
      <c r="F2" s="24"/>
      <c r="G2" s="203"/>
      <c r="H2" s="114"/>
      <c r="I2" s="13"/>
      <c r="J2" s="13"/>
    </row>
    <row r="3" spans="1:10" ht="12.75">
      <c r="A3" s="227" t="s">
        <v>788</v>
      </c>
      <c r="B3" s="227" t="s">
        <v>789</v>
      </c>
      <c r="C3" s="228"/>
      <c r="D3" s="229" t="s">
        <v>790</v>
      </c>
      <c r="E3" s="230" t="s">
        <v>791</v>
      </c>
      <c r="F3" s="24"/>
      <c r="G3" s="203"/>
      <c r="H3" s="114"/>
      <c r="I3" s="13"/>
      <c r="J3" s="13"/>
    </row>
    <row r="4" spans="1:10" ht="3.75" customHeight="1">
      <c r="A4" s="231"/>
      <c r="B4" s="231"/>
      <c r="C4" s="232"/>
      <c r="D4" s="233"/>
      <c r="E4" s="234"/>
      <c r="F4" s="24"/>
      <c r="G4" s="203"/>
      <c r="H4" s="114"/>
      <c r="I4" s="13"/>
      <c r="J4" s="13"/>
    </row>
    <row r="5" spans="1:10" ht="12.75">
      <c r="A5" s="420" t="s">
        <v>1624</v>
      </c>
      <c r="B5" s="272" t="s">
        <v>511</v>
      </c>
      <c r="C5" s="273" t="s">
        <v>750</v>
      </c>
      <c r="D5" s="417">
        <v>2602</v>
      </c>
      <c r="E5" s="275" t="s">
        <v>512</v>
      </c>
      <c r="F5" s="24"/>
      <c r="G5" s="203"/>
      <c r="H5" s="114"/>
      <c r="I5" s="13"/>
      <c r="J5" s="13"/>
    </row>
    <row r="6" spans="1:10" ht="12.75">
      <c r="A6" s="272" t="s">
        <v>516</v>
      </c>
      <c r="B6" s="272" t="s">
        <v>513</v>
      </c>
      <c r="C6" s="273" t="s">
        <v>517</v>
      </c>
      <c r="D6" s="417">
        <v>48245</v>
      </c>
      <c r="E6" s="275" t="s">
        <v>512</v>
      </c>
      <c r="F6" s="24"/>
      <c r="G6" s="203"/>
      <c r="H6" s="114"/>
      <c r="I6" s="13"/>
      <c r="J6" s="13"/>
    </row>
    <row r="7" spans="1:10" ht="12.75">
      <c r="A7" s="272" t="s">
        <v>496</v>
      </c>
      <c r="B7" s="272" t="s">
        <v>513</v>
      </c>
      <c r="C7" s="273" t="s">
        <v>497</v>
      </c>
      <c r="D7" s="417">
        <v>8774</v>
      </c>
      <c r="E7" s="275" t="s">
        <v>512</v>
      </c>
      <c r="F7" s="24"/>
      <c r="G7" s="203"/>
      <c r="H7" s="114"/>
      <c r="I7" s="13"/>
      <c r="J7" s="13"/>
    </row>
    <row r="8" spans="1:10" ht="12.75">
      <c r="A8" s="272" t="s">
        <v>700</v>
      </c>
      <c r="B8" s="273" t="s">
        <v>513</v>
      </c>
      <c r="C8" s="273" t="s">
        <v>701</v>
      </c>
      <c r="D8" s="417">
        <v>2978</v>
      </c>
      <c r="E8" s="275" t="s">
        <v>512</v>
      </c>
      <c r="F8" s="24"/>
      <c r="G8" s="203"/>
      <c r="H8" s="114"/>
      <c r="I8" s="13"/>
      <c r="J8" s="13"/>
    </row>
    <row r="9" spans="1:10" ht="12.75">
      <c r="A9" s="272" t="s">
        <v>932</v>
      </c>
      <c r="B9" s="273" t="s">
        <v>513</v>
      </c>
      <c r="C9" s="273" t="s">
        <v>933</v>
      </c>
      <c r="D9" s="417">
        <v>33345</v>
      </c>
      <c r="E9" s="275" t="s">
        <v>512</v>
      </c>
      <c r="F9" s="24"/>
      <c r="G9" s="203"/>
      <c r="H9" s="114"/>
      <c r="I9" s="13"/>
      <c r="J9" s="13"/>
    </row>
    <row r="10" spans="1:10" ht="12.75">
      <c r="A10" s="272" t="s">
        <v>1015</v>
      </c>
      <c r="B10" s="273" t="s">
        <v>513</v>
      </c>
      <c r="C10" s="273" t="s">
        <v>1016</v>
      </c>
      <c r="D10" s="417">
        <v>36696</v>
      </c>
      <c r="E10" s="275" t="s">
        <v>512</v>
      </c>
      <c r="F10" s="24"/>
      <c r="G10" s="203"/>
      <c r="H10" s="114"/>
      <c r="I10" s="13"/>
      <c r="J10" s="13"/>
    </row>
    <row r="11" spans="1:10" ht="12.75">
      <c r="A11" s="272" t="s">
        <v>1101</v>
      </c>
      <c r="B11" s="273" t="s">
        <v>513</v>
      </c>
      <c r="C11" s="273" t="s">
        <v>1102</v>
      </c>
      <c r="D11" s="417">
        <v>74252</v>
      </c>
      <c r="E11" s="275" t="s">
        <v>512</v>
      </c>
      <c r="F11" s="24"/>
      <c r="G11" s="203"/>
      <c r="H11" s="114"/>
      <c r="I11" s="13"/>
      <c r="J11" s="13"/>
    </row>
    <row r="12" spans="1:10" ht="12.75">
      <c r="A12" s="272" t="s">
        <v>1204</v>
      </c>
      <c r="B12" s="416" t="s">
        <v>513</v>
      </c>
      <c r="C12" s="416" t="s">
        <v>1205</v>
      </c>
      <c r="D12" s="417">
        <v>22792</v>
      </c>
      <c r="E12" s="275" t="s">
        <v>512</v>
      </c>
      <c r="F12" s="24"/>
      <c r="G12" s="203"/>
      <c r="H12" s="114"/>
      <c r="I12" s="13"/>
      <c r="J12" s="13"/>
    </row>
    <row r="13" spans="1:10" ht="12.75">
      <c r="A13" s="272" t="s">
        <v>1625</v>
      </c>
      <c r="B13" s="416" t="s">
        <v>513</v>
      </c>
      <c r="C13" s="416" t="s">
        <v>1626</v>
      </c>
      <c r="D13" s="417">
        <v>80870</v>
      </c>
      <c r="E13" s="275" t="s">
        <v>512</v>
      </c>
      <c r="F13" s="24"/>
      <c r="G13" s="203"/>
      <c r="H13" s="114"/>
      <c r="I13" s="13"/>
      <c r="J13" s="13"/>
    </row>
    <row r="14" spans="1:10" ht="12.75">
      <c r="A14" s="272" t="s">
        <v>702</v>
      </c>
      <c r="B14" s="273" t="s">
        <v>703</v>
      </c>
      <c r="C14" s="273"/>
      <c r="D14" s="417">
        <v>576.6</v>
      </c>
      <c r="E14" s="275" t="s">
        <v>512</v>
      </c>
      <c r="F14" s="24"/>
      <c r="G14" s="203"/>
      <c r="H14" s="114"/>
      <c r="I14" s="13"/>
      <c r="J14" s="13"/>
    </row>
    <row r="15" spans="1:10" ht="12.75">
      <c r="A15" s="272" t="s">
        <v>520</v>
      </c>
      <c r="B15" s="272" t="s">
        <v>518</v>
      </c>
      <c r="C15" s="273" t="s">
        <v>521</v>
      </c>
      <c r="D15" s="417">
        <v>1190</v>
      </c>
      <c r="E15" s="275" t="s">
        <v>512</v>
      </c>
      <c r="F15" s="24"/>
      <c r="G15" s="203"/>
      <c r="H15" s="114"/>
      <c r="I15" s="13"/>
      <c r="J15" s="13"/>
    </row>
    <row r="16" spans="1:10" ht="12.75">
      <c r="A16" s="272" t="s">
        <v>522</v>
      </c>
      <c r="B16" s="272" t="s">
        <v>518</v>
      </c>
      <c r="C16" s="273" t="s">
        <v>515</v>
      </c>
      <c r="D16" s="417">
        <v>990</v>
      </c>
      <c r="E16" s="275" t="s">
        <v>512</v>
      </c>
      <c r="F16" s="24"/>
      <c r="G16" s="203"/>
      <c r="H16" s="114"/>
      <c r="I16" s="13"/>
      <c r="J16" s="13"/>
    </row>
    <row r="17" spans="1:10" ht="12.75">
      <c r="A17" s="415" t="s">
        <v>1627</v>
      </c>
      <c r="B17" s="272" t="s">
        <v>523</v>
      </c>
      <c r="C17" s="273" t="s">
        <v>750</v>
      </c>
      <c r="D17" s="417">
        <v>49797.59</v>
      </c>
      <c r="E17" s="275" t="s">
        <v>512</v>
      </c>
      <c r="F17" s="24"/>
      <c r="G17" s="203"/>
      <c r="H17" s="114"/>
      <c r="I17" s="13"/>
      <c r="J17" s="13"/>
    </row>
    <row r="18" spans="1:10" ht="12.75">
      <c r="A18" s="272" t="s">
        <v>498</v>
      </c>
      <c r="B18" s="272" t="s">
        <v>523</v>
      </c>
      <c r="C18" s="273" t="s">
        <v>524</v>
      </c>
      <c r="D18" s="417">
        <v>714</v>
      </c>
      <c r="E18" s="275" t="s">
        <v>512</v>
      </c>
      <c r="F18" s="24"/>
      <c r="G18" s="203"/>
      <c r="H18" s="114"/>
      <c r="I18" s="13"/>
      <c r="J18" s="13"/>
    </row>
    <row r="19" spans="1:10" ht="12.75">
      <c r="A19" s="415" t="s">
        <v>1277</v>
      </c>
      <c r="B19" s="272" t="s">
        <v>523</v>
      </c>
      <c r="C19" s="273" t="s">
        <v>519</v>
      </c>
      <c r="D19" s="417">
        <v>288</v>
      </c>
      <c r="E19" s="275" t="s">
        <v>512</v>
      </c>
      <c r="F19" s="24"/>
      <c r="G19" s="203"/>
      <c r="H19" s="114"/>
      <c r="I19" s="13"/>
      <c r="J19" s="13"/>
    </row>
    <row r="20" spans="1:10" ht="12.75">
      <c r="A20" s="272" t="s">
        <v>525</v>
      </c>
      <c r="B20" s="272" t="s">
        <v>526</v>
      </c>
      <c r="C20" s="273" t="s">
        <v>515</v>
      </c>
      <c r="D20" s="417">
        <v>3450</v>
      </c>
      <c r="E20" s="275" t="s">
        <v>512</v>
      </c>
      <c r="F20" s="24"/>
      <c r="G20" s="203"/>
      <c r="H20" s="114"/>
      <c r="I20" s="13"/>
      <c r="J20" s="13"/>
    </row>
    <row r="21" spans="1:10" ht="12.75">
      <c r="A21" s="415" t="s">
        <v>1278</v>
      </c>
      <c r="B21" s="272" t="s">
        <v>527</v>
      </c>
      <c r="C21" s="273" t="s">
        <v>750</v>
      </c>
      <c r="D21" s="417">
        <v>51900.78</v>
      </c>
      <c r="E21" s="275" t="s">
        <v>512</v>
      </c>
      <c r="F21" s="24"/>
      <c r="G21" s="203"/>
      <c r="H21" s="114"/>
      <c r="I21" s="13"/>
      <c r="J21" s="13"/>
    </row>
    <row r="22" spans="1:10" ht="12.75">
      <c r="A22" s="272" t="s">
        <v>256</v>
      </c>
      <c r="B22" s="272" t="s">
        <v>527</v>
      </c>
      <c r="C22" s="273" t="s">
        <v>521</v>
      </c>
      <c r="D22" s="417">
        <v>960</v>
      </c>
      <c r="E22" s="275" t="s">
        <v>512</v>
      </c>
      <c r="F22" s="24"/>
      <c r="G22" s="203"/>
      <c r="H22" s="114"/>
      <c r="I22" s="13"/>
      <c r="J22" s="13"/>
    </row>
    <row r="23" spans="1:10" ht="12.75">
      <c r="A23" s="272" t="s">
        <v>528</v>
      </c>
      <c r="B23" s="272" t="s">
        <v>529</v>
      </c>
      <c r="C23" s="273" t="s">
        <v>750</v>
      </c>
      <c r="D23" s="417">
        <v>70973</v>
      </c>
      <c r="E23" s="275" t="s">
        <v>512</v>
      </c>
      <c r="F23" s="24"/>
      <c r="G23" s="203"/>
      <c r="H23" s="114"/>
      <c r="I23" s="13"/>
      <c r="J23" s="13"/>
    </row>
    <row r="24" spans="1:10" ht="12.75">
      <c r="A24" s="272" t="s">
        <v>528</v>
      </c>
      <c r="B24" s="272" t="s">
        <v>529</v>
      </c>
      <c r="C24" s="273" t="s">
        <v>530</v>
      </c>
      <c r="D24" s="417">
        <v>1030.3</v>
      </c>
      <c r="E24" s="275" t="s">
        <v>512</v>
      </c>
      <c r="F24" s="24"/>
      <c r="G24" s="203"/>
      <c r="H24" s="114"/>
      <c r="I24" s="13"/>
      <c r="J24" s="13"/>
    </row>
    <row r="25" spans="1:10" ht="12.75">
      <c r="A25" s="272" t="s">
        <v>531</v>
      </c>
      <c r="B25" s="272" t="s">
        <v>532</v>
      </c>
      <c r="C25" s="273" t="s">
        <v>750</v>
      </c>
      <c r="D25" s="417">
        <v>13496.78</v>
      </c>
      <c r="E25" s="275" t="s">
        <v>512</v>
      </c>
      <c r="F25" s="24"/>
      <c r="G25" s="203"/>
      <c r="H25" s="114"/>
      <c r="I25" s="13"/>
      <c r="J25" s="13"/>
    </row>
    <row r="26" spans="1:10" ht="12.75">
      <c r="A26" s="415" t="s">
        <v>1197</v>
      </c>
      <c r="B26" s="416" t="s">
        <v>1279</v>
      </c>
      <c r="C26" s="273"/>
      <c r="D26" s="417">
        <v>7360</v>
      </c>
      <c r="E26" s="275" t="s">
        <v>512</v>
      </c>
      <c r="F26" s="24"/>
      <c r="G26" s="203"/>
      <c r="H26" s="114"/>
      <c r="I26" s="13"/>
      <c r="J26" s="13"/>
    </row>
    <row r="27" spans="1:10" ht="12.75">
      <c r="A27" s="272" t="s">
        <v>533</v>
      </c>
      <c r="B27" s="272" t="s">
        <v>534</v>
      </c>
      <c r="C27" s="273" t="s">
        <v>535</v>
      </c>
      <c r="D27" s="417">
        <v>162000</v>
      </c>
      <c r="E27" s="275" t="s">
        <v>512</v>
      </c>
      <c r="F27" s="24"/>
      <c r="G27" s="203"/>
      <c r="H27" s="114"/>
      <c r="I27" s="13"/>
      <c r="J27" s="13"/>
    </row>
    <row r="28" spans="1:10" ht="12.75">
      <c r="A28" s="272" t="s">
        <v>536</v>
      </c>
      <c r="B28" s="272" t="s">
        <v>537</v>
      </c>
      <c r="C28" s="273" t="s">
        <v>535</v>
      </c>
      <c r="D28" s="417">
        <v>13110</v>
      </c>
      <c r="E28" s="275" t="s">
        <v>512</v>
      </c>
      <c r="F28" s="24"/>
      <c r="G28" s="203"/>
      <c r="H28" s="114"/>
      <c r="I28" s="13"/>
      <c r="J28" s="13"/>
    </row>
    <row r="29" spans="1:10" ht="12.75">
      <c r="A29" s="272" t="s">
        <v>538</v>
      </c>
      <c r="B29" s="272" t="s">
        <v>539</v>
      </c>
      <c r="C29" s="273" t="s">
        <v>540</v>
      </c>
      <c r="D29" s="417">
        <v>20046</v>
      </c>
      <c r="E29" s="275" t="s">
        <v>512</v>
      </c>
      <c r="F29" s="24"/>
      <c r="G29" s="203"/>
      <c r="H29" s="114"/>
      <c r="I29" s="13"/>
      <c r="J29" s="13"/>
    </row>
    <row r="30" spans="1:10" ht="12.75">
      <c r="A30" s="272" t="s">
        <v>541</v>
      </c>
      <c r="B30" s="272" t="s">
        <v>542</v>
      </c>
      <c r="C30" s="273"/>
      <c r="D30" s="417">
        <v>120930.5</v>
      </c>
      <c r="E30" s="275" t="s">
        <v>512</v>
      </c>
      <c r="F30" s="24"/>
      <c r="G30" s="203"/>
      <c r="H30" s="114"/>
      <c r="I30" s="13"/>
      <c r="J30" s="13"/>
    </row>
    <row r="31" spans="1:10" ht="12.75">
      <c r="A31" s="272" t="s">
        <v>543</v>
      </c>
      <c r="B31" s="272" t="s">
        <v>544</v>
      </c>
      <c r="C31" s="273" t="s">
        <v>750</v>
      </c>
      <c r="D31" s="417">
        <v>135403</v>
      </c>
      <c r="E31" s="275" t="s">
        <v>512</v>
      </c>
      <c r="F31" s="24"/>
      <c r="G31" s="203"/>
      <c r="H31" s="114"/>
      <c r="I31" s="13"/>
      <c r="J31" s="13"/>
    </row>
    <row r="32" spans="1:10" ht="12.75">
      <c r="A32" s="272" t="s">
        <v>545</v>
      </c>
      <c r="B32" s="272" t="s">
        <v>546</v>
      </c>
      <c r="C32" s="273" t="s">
        <v>750</v>
      </c>
      <c r="D32" s="417">
        <v>8549.9</v>
      </c>
      <c r="E32" s="275" t="s">
        <v>512</v>
      </c>
      <c r="F32" s="24"/>
      <c r="G32" s="203"/>
      <c r="H32" s="114"/>
      <c r="I32" s="13"/>
      <c r="J32" s="13"/>
    </row>
    <row r="33" spans="1:10" ht="12.75">
      <c r="A33" s="272" t="s">
        <v>1104</v>
      </c>
      <c r="B33" s="273" t="s">
        <v>1103</v>
      </c>
      <c r="C33" s="273"/>
      <c r="D33" s="417">
        <v>24608</v>
      </c>
      <c r="E33" s="275" t="s">
        <v>512</v>
      </c>
      <c r="F33" s="24"/>
      <c r="G33" s="203"/>
      <c r="H33" s="114"/>
      <c r="I33" s="13"/>
      <c r="J33" s="13"/>
    </row>
    <row r="34" spans="1:10" ht="12.75">
      <c r="A34" s="272" t="s">
        <v>547</v>
      </c>
      <c r="B34" s="273" t="s">
        <v>548</v>
      </c>
      <c r="C34" s="273"/>
      <c r="D34" s="417">
        <v>517</v>
      </c>
      <c r="E34" s="275" t="s">
        <v>512</v>
      </c>
      <c r="F34" s="24"/>
      <c r="G34" s="203"/>
      <c r="H34" s="114"/>
      <c r="I34" s="13"/>
      <c r="J34" s="13"/>
    </row>
    <row r="35" spans="1:10" ht="12.75">
      <c r="A35" s="272" t="s">
        <v>704</v>
      </c>
      <c r="B35" s="273" t="s">
        <v>705</v>
      </c>
      <c r="C35" s="273"/>
      <c r="D35" s="417">
        <v>832.83</v>
      </c>
      <c r="E35" s="275" t="s">
        <v>512</v>
      </c>
      <c r="F35" s="24"/>
      <c r="G35" s="203"/>
      <c r="H35" s="114"/>
      <c r="I35" s="13"/>
      <c r="J35" s="13"/>
    </row>
    <row r="36" spans="1:10" ht="12.75">
      <c r="A36" s="272" t="s">
        <v>706</v>
      </c>
      <c r="B36" s="273" t="s">
        <v>707</v>
      </c>
      <c r="C36" s="273"/>
      <c r="D36" s="417">
        <v>288</v>
      </c>
      <c r="E36" s="275" t="s">
        <v>512</v>
      </c>
      <c r="F36" s="24"/>
      <c r="G36" s="203"/>
      <c r="H36" s="114"/>
      <c r="I36" s="13"/>
      <c r="J36" s="13"/>
    </row>
    <row r="37" spans="1:7" ht="12.75">
      <c r="A37" s="272" t="s">
        <v>257</v>
      </c>
      <c r="B37" s="272" t="s">
        <v>258</v>
      </c>
      <c r="C37" s="273"/>
      <c r="D37" s="417">
        <v>2236</v>
      </c>
      <c r="E37" s="275" t="s">
        <v>512</v>
      </c>
      <c r="F37" s="24"/>
      <c r="G37"/>
    </row>
    <row r="38" spans="1:7" ht="12.75">
      <c r="A38" s="272" t="s">
        <v>708</v>
      </c>
      <c r="B38" s="273" t="s">
        <v>709</v>
      </c>
      <c r="C38" s="273" t="s">
        <v>710</v>
      </c>
      <c r="D38" s="417">
        <v>21016</v>
      </c>
      <c r="E38" s="275" t="s">
        <v>512</v>
      </c>
      <c r="F38" s="167"/>
      <c r="G38"/>
    </row>
    <row r="39" spans="1:7" ht="12.75">
      <c r="A39" s="272" t="s">
        <v>934</v>
      </c>
      <c r="B39" s="273" t="s">
        <v>935</v>
      </c>
      <c r="C39" s="273" t="s">
        <v>936</v>
      </c>
      <c r="D39" s="417">
        <v>1017</v>
      </c>
      <c r="E39" s="275" t="s">
        <v>512</v>
      </c>
      <c r="F39" s="167"/>
      <c r="G39"/>
    </row>
    <row r="40" spans="1:7" ht="12.75">
      <c r="A40" s="272" t="s">
        <v>1017</v>
      </c>
      <c r="B40" s="273" t="s">
        <v>1018</v>
      </c>
      <c r="C40" s="273" t="s">
        <v>1019</v>
      </c>
      <c r="D40" s="417">
        <v>139.81</v>
      </c>
      <c r="E40" s="275" t="s">
        <v>512</v>
      </c>
      <c r="F40" s="167"/>
      <c r="G40"/>
    </row>
    <row r="41" spans="1:7" ht="12.75">
      <c r="A41" s="272" t="s">
        <v>1017</v>
      </c>
      <c r="B41" s="273" t="s">
        <v>1018</v>
      </c>
      <c r="C41" s="273" t="s">
        <v>936</v>
      </c>
      <c r="D41" s="417">
        <v>2600</v>
      </c>
      <c r="E41" s="275" t="s">
        <v>512</v>
      </c>
      <c r="F41" s="167"/>
      <c r="G41"/>
    </row>
    <row r="42" spans="1:7" ht="12.75">
      <c r="A42" s="272" t="s">
        <v>1105</v>
      </c>
      <c r="B42" s="273" t="s">
        <v>1106</v>
      </c>
      <c r="C42" s="273"/>
      <c r="D42" s="417">
        <v>1167</v>
      </c>
      <c r="E42" s="275" t="s">
        <v>512</v>
      </c>
      <c r="F42" s="167"/>
      <c r="G42"/>
    </row>
    <row r="43" spans="1:7" ht="12.75">
      <c r="A43" s="415" t="s">
        <v>1198</v>
      </c>
      <c r="B43" s="416" t="s">
        <v>1199</v>
      </c>
      <c r="C43" s="273"/>
      <c r="D43" s="417">
        <v>42433.55</v>
      </c>
      <c r="E43" s="275" t="s">
        <v>512</v>
      </c>
      <c r="F43" s="167"/>
      <c r="G43"/>
    </row>
    <row r="44" spans="1:7" ht="12.75">
      <c r="A44" s="415" t="s">
        <v>1200</v>
      </c>
      <c r="B44" s="416" t="s">
        <v>1201</v>
      </c>
      <c r="C44" s="273"/>
      <c r="D44" s="417">
        <v>6000</v>
      </c>
      <c r="E44" s="275" t="s">
        <v>512</v>
      </c>
      <c r="F44" s="167"/>
      <c r="G44"/>
    </row>
    <row r="45" spans="1:7" ht="12.75">
      <c r="A45" s="415" t="s">
        <v>1280</v>
      </c>
      <c r="B45" s="416" t="s">
        <v>1281</v>
      </c>
      <c r="C45" s="273"/>
      <c r="D45" s="417">
        <v>1800</v>
      </c>
      <c r="E45" s="275" t="s">
        <v>512</v>
      </c>
      <c r="F45" s="167"/>
      <c r="G45"/>
    </row>
    <row r="46" spans="1:7" ht="12.75">
      <c r="A46" s="415" t="s">
        <v>1629</v>
      </c>
      <c r="B46" s="416" t="s">
        <v>1628</v>
      </c>
      <c r="C46" s="416" t="s">
        <v>1630</v>
      </c>
      <c r="D46" s="417">
        <v>753</v>
      </c>
      <c r="E46" s="275" t="s">
        <v>512</v>
      </c>
      <c r="F46" s="167"/>
      <c r="G46"/>
    </row>
    <row r="47" spans="1:7" ht="12.75">
      <c r="A47" s="415" t="s">
        <v>1632</v>
      </c>
      <c r="B47" s="416" t="s">
        <v>1631</v>
      </c>
      <c r="C47" s="416"/>
      <c r="D47" s="417">
        <v>8544382.31</v>
      </c>
      <c r="E47" s="275" t="s">
        <v>512</v>
      </c>
      <c r="F47" s="167"/>
      <c r="G47"/>
    </row>
    <row r="48" spans="1:7" ht="12.75">
      <c r="A48" s="415" t="s">
        <v>1282</v>
      </c>
      <c r="B48" s="272" t="s">
        <v>549</v>
      </c>
      <c r="C48" s="273" t="s">
        <v>750</v>
      </c>
      <c r="D48" s="417">
        <v>1978238.66</v>
      </c>
      <c r="E48" s="275" t="s">
        <v>512</v>
      </c>
      <c r="F48" s="24"/>
      <c r="G48"/>
    </row>
    <row r="49" spans="1:7" ht="12.75">
      <c r="A49" s="415" t="s">
        <v>1283</v>
      </c>
      <c r="B49" s="272" t="s">
        <v>499</v>
      </c>
      <c r="C49" s="273"/>
      <c r="D49" s="417">
        <v>1594701.94</v>
      </c>
      <c r="E49" s="275" t="s">
        <v>512</v>
      </c>
      <c r="F49" s="24"/>
      <c r="G49"/>
    </row>
    <row r="50" spans="1:7" ht="12.75">
      <c r="A50" s="272" t="s">
        <v>1107</v>
      </c>
      <c r="B50" s="273" t="s">
        <v>1111</v>
      </c>
      <c r="C50" s="273"/>
      <c r="D50" s="417">
        <v>22436</v>
      </c>
      <c r="E50" s="275" t="s">
        <v>512</v>
      </c>
      <c r="F50" s="24"/>
      <c r="G50"/>
    </row>
    <row r="51" spans="1:7" ht="12.75">
      <c r="A51" s="272" t="s">
        <v>1108</v>
      </c>
      <c r="B51" s="273" t="s">
        <v>1112</v>
      </c>
      <c r="C51" s="273"/>
      <c r="D51" s="417">
        <v>3140.82</v>
      </c>
      <c r="E51" s="275" t="s">
        <v>512</v>
      </c>
      <c r="F51" s="24"/>
      <c r="G51"/>
    </row>
    <row r="52" spans="1:10" ht="12.75">
      <c r="A52" s="272" t="s">
        <v>1109</v>
      </c>
      <c r="B52" s="273" t="s">
        <v>1110</v>
      </c>
      <c r="C52" s="273"/>
      <c r="D52" s="417">
        <v>0</v>
      </c>
      <c r="E52" s="275" t="s">
        <v>512</v>
      </c>
      <c r="F52" s="24"/>
      <c r="G52" s="185"/>
      <c r="H52" s="13"/>
      <c r="I52" s="13"/>
      <c r="J52" s="13"/>
    </row>
    <row r="53" spans="1:10" ht="12.75">
      <c r="A53" s="415" t="s">
        <v>1202</v>
      </c>
      <c r="B53" s="416" t="s">
        <v>1203</v>
      </c>
      <c r="C53" s="273"/>
      <c r="D53" s="417">
        <v>40.44</v>
      </c>
      <c r="E53" s="275" t="s">
        <v>512</v>
      </c>
      <c r="F53" s="24"/>
      <c r="G53" s="185"/>
      <c r="H53" s="13"/>
      <c r="I53" s="13"/>
      <c r="J53" s="13"/>
    </row>
    <row r="54" spans="1:10" ht="12.75">
      <c r="A54" s="415" t="s">
        <v>1284</v>
      </c>
      <c r="B54" s="416" t="s">
        <v>1285</v>
      </c>
      <c r="C54" s="273"/>
      <c r="D54" s="417">
        <v>1050</v>
      </c>
      <c r="E54" s="275" t="s">
        <v>512</v>
      </c>
      <c r="F54" s="24"/>
      <c r="G54" s="185"/>
      <c r="H54" s="13"/>
      <c r="I54" s="13"/>
      <c r="J54" s="13"/>
    </row>
    <row r="55" spans="1:10" ht="13.5" thickBot="1">
      <c r="A55" s="652" t="s">
        <v>1284</v>
      </c>
      <c r="B55" s="653" t="s">
        <v>1286</v>
      </c>
      <c r="C55" s="654"/>
      <c r="D55" s="655">
        <v>1050</v>
      </c>
      <c r="E55" s="656" t="s">
        <v>512</v>
      </c>
      <c r="F55" s="24"/>
      <c r="G55" s="185"/>
      <c r="H55" s="13"/>
      <c r="I55" s="13"/>
      <c r="J55" s="13"/>
    </row>
    <row r="56" spans="1:10" ht="13.5" thickBot="1">
      <c r="A56" s="657" t="s">
        <v>434</v>
      </c>
      <c r="B56" s="658"/>
      <c r="C56" s="659"/>
      <c r="D56" s="660">
        <f>SUM(D5:D55)</f>
        <v>13223768.81</v>
      </c>
      <c r="E56" s="659"/>
      <c r="F56" s="24"/>
      <c r="G56" s="203"/>
      <c r="H56" s="114"/>
      <c r="I56" s="13"/>
      <c r="J56" s="13"/>
    </row>
    <row r="57" spans="1:10" ht="12.75">
      <c r="A57" s="235"/>
      <c r="B57" s="235"/>
      <c r="C57" s="236"/>
      <c r="D57" s="237"/>
      <c r="E57" s="238"/>
      <c r="F57" s="24"/>
      <c r="G57" s="203"/>
      <c r="H57" s="114"/>
      <c r="I57" s="13"/>
      <c r="J57" s="13"/>
    </row>
    <row r="58" spans="1:10" ht="12.75">
      <c r="A58" s="13"/>
      <c r="B58" s="13"/>
      <c r="C58" s="13"/>
      <c r="D58" s="24"/>
      <c r="E58" s="24"/>
      <c r="F58" s="24"/>
      <c r="G58" s="203"/>
      <c r="H58" s="114"/>
      <c r="I58" s="13"/>
      <c r="J58" s="13"/>
    </row>
    <row r="59" spans="1:10" ht="13.5" thickBot="1">
      <c r="A59" s="667" t="s">
        <v>1635</v>
      </c>
      <c r="B59" s="673"/>
      <c r="C59" s="673"/>
      <c r="D59" s="277"/>
      <c r="E59" s="278"/>
      <c r="F59" s="24"/>
      <c r="G59" s="203"/>
      <c r="H59" s="114"/>
      <c r="I59" s="13"/>
      <c r="J59" s="13"/>
    </row>
    <row r="60" spans="1:10" ht="12.75">
      <c r="A60" s="279"/>
      <c r="B60" s="279"/>
      <c r="C60" s="279"/>
      <c r="D60" s="279"/>
      <c r="E60" s="279"/>
      <c r="F60" s="24"/>
      <c r="G60" s="203"/>
      <c r="H60" s="107"/>
      <c r="I60" s="13"/>
      <c r="J60" s="13"/>
    </row>
    <row r="61" spans="1:10" ht="12.75">
      <c r="A61" s="280" t="s">
        <v>788</v>
      </c>
      <c r="B61" s="280" t="s">
        <v>789</v>
      </c>
      <c r="C61" s="281"/>
      <c r="D61" s="282" t="s">
        <v>790</v>
      </c>
      <c r="E61" s="283" t="s">
        <v>791</v>
      </c>
      <c r="F61" s="24"/>
      <c r="G61" s="206"/>
      <c r="H61" s="107"/>
      <c r="I61" s="13"/>
      <c r="J61" s="13"/>
    </row>
    <row r="62" spans="1:10" ht="12.75">
      <c r="A62" s="284"/>
      <c r="B62" s="284"/>
      <c r="C62" s="285"/>
      <c r="D62" s="286"/>
      <c r="E62" s="287"/>
      <c r="F62" s="24"/>
      <c r="G62" s="185"/>
      <c r="H62" s="13"/>
      <c r="I62" s="13"/>
      <c r="J62" s="13"/>
    </row>
    <row r="63" spans="1:10" ht="12.75">
      <c r="A63" s="418" t="s">
        <v>1206</v>
      </c>
      <c r="B63" s="288" t="s">
        <v>550</v>
      </c>
      <c r="C63" s="288"/>
      <c r="D63" s="289">
        <v>1708008.11</v>
      </c>
      <c r="E63" s="275" t="s">
        <v>512</v>
      </c>
      <c r="F63" s="24"/>
      <c r="G63" s="185"/>
      <c r="H63" s="13"/>
      <c r="I63" s="13"/>
      <c r="J63" s="185"/>
    </row>
    <row r="64" spans="1:10" ht="12.75">
      <c r="A64" s="276" t="s">
        <v>1020</v>
      </c>
      <c r="B64" s="288" t="s">
        <v>711</v>
      </c>
      <c r="C64" s="288"/>
      <c r="D64" s="289">
        <v>504000</v>
      </c>
      <c r="E64" s="275" t="s">
        <v>512</v>
      </c>
      <c r="F64" s="24"/>
      <c r="G64" s="185"/>
      <c r="H64" s="13"/>
      <c r="I64" s="13"/>
      <c r="J64" s="13"/>
    </row>
    <row r="65" spans="1:10" ht="12.75">
      <c r="A65" s="418" t="s">
        <v>1638</v>
      </c>
      <c r="B65" s="419" t="s">
        <v>1637</v>
      </c>
      <c r="C65" s="288"/>
      <c r="D65" s="289">
        <v>31130</v>
      </c>
      <c r="E65" s="275" t="s">
        <v>512</v>
      </c>
      <c r="F65" s="24"/>
      <c r="G65" s="185"/>
      <c r="H65" s="13"/>
      <c r="I65" s="13"/>
      <c r="J65" s="13"/>
    </row>
    <row r="66" spans="1:10" ht="12.75">
      <c r="A66" s="415" t="s">
        <v>1287</v>
      </c>
      <c r="B66" s="419" t="s">
        <v>1288</v>
      </c>
      <c r="C66" s="288"/>
      <c r="D66" s="289">
        <v>20166</v>
      </c>
      <c r="E66" s="275" t="s">
        <v>512</v>
      </c>
      <c r="F66" s="24"/>
      <c r="G66" s="185"/>
      <c r="H66" s="13"/>
      <c r="I66" s="13"/>
      <c r="J66" s="13"/>
    </row>
    <row r="67" spans="1:10" ht="12.75">
      <c r="A67" s="415" t="s">
        <v>1207</v>
      </c>
      <c r="B67" s="419" t="s">
        <v>1208</v>
      </c>
      <c r="C67" s="288"/>
      <c r="D67" s="289">
        <v>10000</v>
      </c>
      <c r="E67" s="275" t="s">
        <v>512</v>
      </c>
      <c r="F67" s="24"/>
      <c r="G67" s="185"/>
      <c r="H67" s="13"/>
      <c r="I67" s="13"/>
      <c r="J67" s="13"/>
    </row>
    <row r="68" spans="1:10" ht="12.75">
      <c r="A68" s="415" t="s">
        <v>1668</v>
      </c>
      <c r="B68" s="288" t="s">
        <v>551</v>
      </c>
      <c r="C68" s="276"/>
      <c r="D68" s="274">
        <v>23201.5</v>
      </c>
      <c r="E68" s="275" t="s">
        <v>512</v>
      </c>
      <c r="F68" s="24"/>
      <c r="G68" s="185"/>
      <c r="H68" s="13"/>
      <c r="I68" s="13"/>
      <c r="J68" s="13"/>
    </row>
    <row r="69" spans="1:10" ht="12.75">
      <c r="A69" s="415" t="s">
        <v>1639</v>
      </c>
      <c r="B69" s="419" t="s">
        <v>1636</v>
      </c>
      <c r="C69" s="276"/>
      <c r="D69" s="274">
        <v>37510</v>
      </c>
      <c r="E69" s="275" t="s">
        <v>512</v>
      </c>
      <c r="F69" s="24"/>
      <c r="G69" s="185"/>
      <c r="H69" s="13"/>
      <c r="I69" s="13"/>
      <c r="J69" s="13"/>
    </row>
    <row r="70" spans="1:10" ht="13.5" thickBot="1">
      <c r="A70" s="669"/>
      <c r="B70" s="670"/>
      <c r="C70" s="671"/>
      <c r="D70" s="672"/>
      <c r="E70" s="656"/>
      <c r="F70" s="24"/>
      <c r="G70" s="185"/>
      <c r="H70" s="13"/>
      <c r="I70" s="13"/>
      <c r="J70" s="13"/>
    </row>
    <row r="71" spans="1:10" ht="13.5" thickBot="1">
      <c r="A71" s="661" t="s">
        <v>434</v>
      </c>
      <c r="B71" s="662"/>
      <c r="C71" s="662"/>
      <c r="D71" s="663">
        <f>SUM(D63:D69)</f>
        <v>2334015.6100000003</v>
      </c>
      <c r="E71" s="664"/>
      <c r="F71" s="24"/>
      <c r="G71" s="185"/>
      <c r="H71" s="13"/>
      <c r="I71" s="13"/>
      <c r="J71" s="13"/>
    </row>
    <row r="72" spans="1:10" ht="12.75">
      <c r="A72" s="239"/>
      <c r="B72" s="207"/>
      <c r="C72" s="207"/>
      <c r="D72" s="240"/>
      <c r="E72" s="13"/>
      <c r="F72" s="24"/>
      <c r="G72" s="185"/>
      <c r="H72" s="13"/>
      <c r="I72" s="13"/>
      <c r="J72" s="13"/>
    </row>
    <row r="73" spans="1:10" ht="12.75">
      <c r="A73" s="239"/>
      <c r="B73" s="207"/>
      <c r="C73" s="207"/>
      <c r="D73" s="240"/>
      <c r="E73" s="13"/>
      <c r="F73" s="24"/>
      <c r="G73" s="185"/>
      <c r="H73" s="13"/>
      <c r="I73" s="13"/>
      <c r="J73" s="13"/>
    </row>
    <row r="74" spans="1:10" ht="12.75">
      <c r="A74" s="239"/>
      <c r="B74" s="207"/>
      <c r="C74" s="207"/>
      <c r="D74" s="240"/>
      <c r="E74" s="13"/>
      <c r="F74" s="24"/>
      <c r="G74" s="185"/>
      <c r="H74" s="13"/>
      <c r="I74" s="13"/>
      <c r="J74" s="13"/>
    </row>
    <row r="75" spans="1:10" ht="16.5" thickBot="1">
      <c r="A75" s="667" t="s">
        <v>1640</v>
      </c>
      <c r="B75" s="668"/>
      <c r="C75" s="668"/>
      <c r="D75" s="668"/>
      <c r="E75"/>
      <c r="F75" s="24"/>
      <c r="G75" s="185"/>
      <c r="H75" s="13"/>
      <c r="I75" s="13"/>
      <c r="J75" s="13"/>
    </row>
    <row r="76" spans="1:10" ht="12.75">
      <c r="A76" s="107"/>
      <c r="B76" s="107"/>
      <c r="C76" s="107"/>
      <c r="D76" s="107"/>
      <c r="E76" s="107"/>
      <c r="F76" s="24"/>
      <c r="G76" s="185"/>
      <c r="H76" s="13"/>
      <c r="I76" s="13"/>
      <c r="J76" s="13"/>
    </row>
    <row r="77" spans="1:10" ht="12.75">
      <c r="A77" s="280" t="s">
        <v>788</v>
      </c>
      <c r="B77" s="280" t="s">
        <v>789</v>
      </c>
      <c r="C77" s="281"/>
      <c r="D77" s="282" t="s">
        <v>790</v>
      </c>
      <c r="E77" s="283" t="s">
        <v>791</v>
      </c>
      <c r="F77" s="24"/>
      <c r="G77" s="185"/>
      <c r="H77" s="13"/>
      <c r="I77" s="13"/>
      <c r="J77" s="13"/>
    </row>
    <row r="78" spans="1:10" ht="12.75">
      <c r="A78" s="284"/>
      <c r="B78" s="361"/>
      <c r="C78" s="285"/>
      <c r="D78" s="286"/>
      <c r="E78" s="287"/>
      <c r="F78" s="24"/>
      <c r="G78" s="185"/>
      <c r="H78" s="13"/>
      <c r="I78" s="13"/>
      <c r="J78" s="13"/>
    </row>
    <row r="79" spans="1:10" ht="13.5" thickBot="1">
      <c r="A79" s="674"/>
      <c r="B79" s="675" t="s">
        <v>1641</v>
      </c>
      <c r="C79" s="676" t="s">
        <v>750</v>
      </c>
      <c r="D79" s="677">
        <v>0</v>
      </c>
      <c r="E79" s="656" t="s">
        <v>512</v>
      </c>
      <c r="F79" s="24"/>
      <c r="G79" s="185"/>
      <c r="H79" s="13"/>
      <c r="I79" s="13"/>
      <c r="J79" s="13"/>
    </row>
    <row r="80" spans="1:10" ht="13.5" thickBot="1">
      <c r="A80" s="661" t="s">
        <v>434</v>
      </c>
      <c r="B80" s="662"/>
      <c r="C80" s="662"/>
      <c r="D80" s="663">
        <f>SUM(D79:D79)</f>
        <v>0</v>
      </c>
      <c r="E80" s="664"/>
      <c r="F80" s="24"/>
      <c r="G80" s="185"/>
      <c r="H80" s="13"/>
      <c r="I80" s="13"/>
      <c r="J80" s="13"/>
    </row>
    <row r="81" spans="1:10" ht="12.75">
      <c r="A81" s="239"/>
      <c r="B81" s="207"/>
      <c r="C81" s="207"/>
      <c r="D81" s="240"/>
      <c r="E81" s="13"/>
      <c r="F81" s="24"/>
      <c r="G81" s="185"/>
      <c r="H81" s="13"/>
      <c r="I81" s="13"/>
      <c r="J81" s="13"/>
    </row>
    <row r="82" spans="1:10" ht="12.75">
      <c r="A82" s="223"/>
      <c r="B82" s="185"/>
      <c r="C82" s="185"/>
      <c r="D82" s="224"/>
      <c r="E82" s="13"/>
      <c r="F82" s="24"/>
      <c r="G82" s="185"/>
      <c r="H82" s="13"/>
      <c r="I82" s="13"/>
      <c r="J82" s="13"/>
    </row>
    <row r="83" spans="1:10" ht="12.75">
      <c r="A83" s="223"/>
      <c r="B83" s="185"/>
      <c r="C83" s="185"/>
      <c r="D83" s="224"/>
      <c r="E83" s="13"/>
      <c r="F83" s="24"/>
      <c r="G83" s="185"/>
      <c r="H83" s="13"/>
      <c r="I83" s="13"/>
      <c r="J83" s="13"/>
    </row>
    <row r="84" spans="1:10" ht="16.5" thickBot="1">
      <c r="A84" s="667" t="s">
        <v>1650</v>
      </c>
      <c r="B84" s="668"/>
      <c r="C84" s="668"/>
      <c r="D84" s="61"/>
      <c r="E84"/>
      <c r="F84" s="24"/>
      <c r="G84" s="185"/>
      <c r="H84" s="13"/>
      <c r="I84" s="13"/>
      <c r="J84" s="13"/>
    </row>
    <row r="85" spans="1:10" ht="12.75">
      <c r="A85" s="107"/>
      <c r="B85" s="107"/>
      <c r="C85" s="107"/>
      <c r="D85" s="107"/>
      <c r="E85" s="107"/>
      <c r="F85" s="24"/>
      <c r="G85" s="185"/>
      <c r="H85" s="13"/>
      <c r="I85" s="13"/>
      <c r="J85" s="13"/>
    </row>
    <row r="86" spans="1:10" ht="12.75">
      <c r="A86" s="280" t="s">
        <v>788</v>
      </c>
      <c r="B86" s="280" t="s">
        <v>789</v>
      </c>
      <c r="C86" s="281"/>
      <c r="D86" s="282" t="s">
        <v>790</v>
      </c>
      <c r="E86" s="283" t="s">
        <v>791</v>
      </c>
      <c r="F86" s="24"/>
      <c r="G86" s="185"/>
      <c r="H86" s="13"/>
      <c r="I86" s="13"/>
      <c r="J86" s="13"/>
    </row>
    <row r="87" spans="1:10" ht="12.75">
      <c r="A87" s="284"/>
      <c r="B87" s="361"/>
      <c r="C87" s="285"/>
      <c r="D87" s="286"/>
      <c r="E87" s="287"/>
      <c r="F87" s="24"/>
      <c r="G87" s="185"/>
      <c r="H87" s="13"/>
      <c r="I87" s="13"/>
      <c r="J87" s="13"/>
    </row>
    <row r="88" spans="1:10" ht="12.75">
      <c r="A88" s="420" t="s">
        <v>1647</v>
      </c>
      <c r="B88" s="288" t="s">
        <v>1113</v>
      </c>
      <c r="C88" s="288" t="s">
        <v>750</v>
      </c>
      <c r="D88" s="289">
        <v>15430</v>
      </c>
      <c r="E88" s="275" t="s">
        <v>512</v>
      </c>
      <c r="F88" s="24"/>
      <c r="G88" s="185"/>
      <c r="H88" s="13"/>
      <c r="I88" s="13"/>
      <c r="J88" s="13"/>
    </row>
    <row r="89" spans="1:10" ht="13.5" thickBot="1">
      <c r="A89" s="674" t="s">
        <v>1648</v>
      </c>
      <c r="B89" s="675" t="s">
        <v>1649</v>
      </c>
      <c r="C89" s="676"/>
      <c r="D89" s="677">
        <v>6000</v>
      </c>
      <c r="E89" s="656" t="s">
        <v>512</v>
      </c>
      <c r="F89" s="24"/>
      <c r="G89" s="185"/>
      <c r="H89" s="13"/>
      <c r="I89" s="13"/>
      <c r="J89" s="13"/>
    </row>
    <row r="90" spans="1:10" ht="13.5" thickBot="1">
      <c r="A90" s="661" t="s">
        <v>434</v>
      </c>
      <c r="B90" s="662"/>
      <c r="C90" s="662"/>
      <c r="D90" s="663">
        <f>SUM(D88:D89)</f>
        <v>21430</v>
      </c>
      <c r="E90" s="664"/>
      <c r="F90" s="24"/>
      <c r="G90" s="185"/>
      <c r="H90" s="13"/>
      <c r="I90" s="13"/>
      <c r="J90" s="13"/>
    </row>
    <row r="91" spans="1:10" ht="12.75">
      <c r="A91" s="223"/>
      <c r="B91" s="185"/>
      <c r="C91" s="185"/>
      <c r="D91" s="224"/>
      <c r="E91" s="13"/>
      <c r="F91" s="24"/>
      <c r="G91" s="185"/>
      <c r="H91" s="13"/>
      <c r="I91" s="13"/>
      <c r="J91" s="13"/>
    </row>
    <row r="92" spans="1:10" ht="12.75">
      <c r="A92" s="295"/>
      <c r="B92" s="296"/>
      <c r="C92" s="296"/>
      <c r="D92" s="297"/>
      <c r="E92" s="279"/>
      <c r="F92" s="24"/>
      <c r="G92" s="185"/>
      <c r="H92" s="13"/>
      <c r="I92" s="13"/>
      <c r="J92" s="13"/>
    </row>
    <row r="93" spans="1:10" ht="13.5" thickBot="1">
      <c r="A93" s="667" t="s">
        <v>1651</v>
      </c>
      <c r="B93" s="673"/>
      <c r="C93" s="673"/>
      <c r="D93" s="277"/>
      <c r="E93" s="278"/>
      <c r="F93" s="24"/>
      <c r="G93" s="185"/>
      <c r="H93" s="13"/>
      <c r="I93" s="13"/>
      <c r="J93" s="13"/>
    </row>
    <row r="94" spans="1:10" ht="12.75">
      <c r="A94" s="279"/>
      <c r="B94" s="279"/>
      <c r="C94" s="279"/>
      <c r="D94" s="279"/>
      <c r="E94" s="279"/>
      <c r="F94" s="24"/>
      <c r="G94" s="185"/>
      <c r="H94" s="13"/>
      <c r="I94" s="13"/>
      <c r="J94" s="13"/>
    </row>
    <row r="95" spans="1:10" ht="12.75">
      <c r="A95" s="280" t="s">
        <v>788</v>
      </c>
      <c r="B95" s="280" t="s">
        <v>789</v>
      </c>
      <c r="C95" s="281"/>
      <c r="D95" s="282" t="s">
        <v>790</v>
      </c>
      <c r="E95" s="283" t="s">
        <v>791</v>
      </c>
      <c r="F95" s="24"/>
      <c r="G95" s="185"/>
      <c r="H95" s="13"/>
      <c r="I95" s="13"/>
      <c r="J95" s="13"/>
    </row>
    <row r="96" spans="1:10" ht="12.75">
      <c r="A96" s="284"/>
      <c r="B96" s="284"/>
      <c r="C96" s="285"/>
      <c r="D96" s="286"/>
      <c r="E96" s="287"/>
      <c r="F96" s="24"/>
      <c r="G96" s="185"/>
      <c r="H96" s="13"/>
      <c r="I96" s="13"/>
      <c r="J96" s="13"/>
    </row>
    <row r="97" spans="1:10" ht="12.75">
      <c r="A97" s="271" t="s">
        <v>577</v>
      </c>
      <c r="B97" s="272" t="s">
        <v>578</v>
      </c>
      <c r="C97" s="290"/>
      <c r="D97" s="274">
        <v>132945.6</v>
      </c>
      <c r="E97" s="275" t="s">
        <v>512</v>
      </c>
      <c r="F97" s="24"/>
      <c r="G97" s="185"/>
      <c r="H97" s="13"/>
      <c r="I97" s="13"/>
      <c r="J97" s="13"/>
    </row>
    <row r="98" spans="1:10" ht="12.75">
      <c r="A98" s="420" t="s">
        <v>1652</v>
      </c>
      <c r="B98" s="416" t="s">
        <v>1653</v>
      </c>
      <c r="C98" s="290"/>
      <c r="D98" s="274">
        <v>7859</v>
      </c>
      <c r="E98" s="275" t="s">
        <v>512</v>
      </c>
      <c r="F98" s="24"/>
      <c r="G98" s="185"/>
      <c r="H98" s="13"/>
      <c r="I98" s="13"/>
      <c r="J98" s="13"/>
    </row>
    <row r="99" spans="1:10" ht="12.75">
      <c r="A99" s="420" t="s">
        <v>1654</v>
      </c>
      <c r="B99" s="416" t="s">
        <v>1655</v>
      </c>
      <c r="C99" s="290"/>
      <c r="D99" s="274">
        <v>170096.5</v>
      </c>
      <c r="E99" s="275" t="s">
        <v>512</v>
      </c>
      <c r="F99" s="24"/>
      <c r="G99" s="185"/>
      <c r="H99" s="13"/>
      <c r="I99" s="13"/>
      <c r="J99" s="13"/>
    </row>
    <row r="100" spans="1:10" ht="12.75">
      <c r="A100" s="420" t="s">
        <v>1652</v>
      </c>
      <c r="B100" s="416" t="s">
        <v>1656</v>
      </c>
      <c r="C100" s="290"/>
      <c r="D100" s="274">
        <v>4000</v>
      </c>
      <c r="E100" s="275" t="s">
        <v>512</v>
      </c>
      <c r="F100" s="24"/>
      <c r="G100" s="185"/>
      <c r="H100" s="13"/>
      <c r="I100" s="13"/>
      <c r="J100" s="13"/>
    </row>
    <row r="101" spans="1:10" ht="12.75">
      <c r="A101" s="420" t="s">
        <v>1658</v>
      </c>
      <c r="B101" s="416" t="s">
        <v>1657</v>
      </c>
      <c r="C101" s="290"/>
      <c r="D101" s="274">
        <v>3288.18</v>
      </c>
      <c r="E101" s="275" t="s">
        <v>512</v>
      </c>
      <c r="F101" s="24"/>
      <c r="G101" s="185"/>
      <c r="H101" s="13"/>
      <c r="I101" s="13"/>
      <c r="J101" s="13"/>
    </row>
    <row r="102" spans="1:10" ht="13.5" thickBot="1">
      <c r="A102" s="671"/>
      <c r="B102" s="654"/>
      <c r="C102" s="680"/>
      <c r="D102" s="672"/>
      <c r="E102" s="656"/>
      <c r="F102" s="24"/>
      <c r="G102" s="185"/>
      <c r="H102" s="13"/>
      <c r="I102" s="13"/>
      <c r="J102" s="13"/>
    </row>
    <row r="103" spans="1:10" ht="13.5" thickBot="1">
      <c r="A103" s="661" t="s">
        <v>434</v>
      </c>
      <c r="B103" s="679"/>
      <c r="C103" s="662"/>
      <c r="D103" s="663">
        <f>SUM(D97:D102)</f>
        <v>318189.27999999997</v>
      </c>
      <c r="E103" s="664"/>
      <c r="F103" s="24"/>
      <c r="G103" s="185"/>
      <c r="H103" s="13"/>
      <c r="I103" s="13"/>
      <c r="J103" s="13"/>
    </row>
    <row r="104" spans="1:10" ht="12.75">
      <c r="A104" s="298"/>
      <c r="B104" s="299"/>
      <c r="C104" s="299"/>
      <c r="D104" s="300"/>
      <c r="E104" s="279"/>
      <c r="F104" s="24"/>
      <c r="G104" s="185"/>
      <c r="H104" s="13"/>
      <c r="I104" s="13"/>
      <c r="J104" s="13"/>
    </row>
    <row r="105" spans="1:10" ht="12.75">
      <c r="A105" s="13"/>
      <c r="B105" s="13"/>
      <c r="C105" s="13"/>
      <c r="D105" s="24"/>
      <c r="E105" s="24"/>
      <c r="F105" s="24"/>
      <c r="G105" s="185"/>
      <c r="H105" s="13"/>
      <c r="I105" s="13"/>
      <c r="J105" s="13"/>
    </row>
    <row r="106" spans="1:10" ht="16.5" thickBot="1">
      <c r="A106" s="667" t="s">
        <v>1633</v>
      </c>
      <c r="B106" s="668"/>
      <c r="C106" s="668"/>
      <c r="D106" s="61"/>
      <c r="E106"/>
      <c r="F106" s="24"/>
      <c r="G106" s="185"/>
      <c r="H106" s="13"/>
      <c r="I106" s="13"/>
      <c r="J106" s="13"/>
    </row>
    <row r="107" spans="1:10" ht="12.75">
      <c r="A107" s="107"/>
      <c r="B107" s="107"/>
      <c r="C107" s="107"/>
      <c r="D107" s="107"/>
      <c r="E107" s="107"/>
      <c r="F107" s="24"/>
      <c r="G107" s="185"/>
      <c r="H107" s="13"/>
      <c r="I107" s="13"/>
      <c r="J107" s="13"/>
    </row>
    <row r="108" spans="1:10" ht="12.75">
      <c r="A108" s="280" t="s">
        <v>788</v>
      </c>
      <c r="B108" s="280" t="s">
        <v>789</v>
      </c>
      <c r="C108" s="281"/>
      <c r="D108" s="282" t="s">
        <v>790</v>
      </c>
      <c r="E108" s="283" t="s">
        <v>791</v>
      </c>
      <c r="F108" s="24"/>
      <c r="G108" s="185"/>
      <c r="H108" s="13"/>
      <c r="I108" s="13"/>
      <c r="J108" s="13"/>
    </row>
    <row r="109" spans="1:10" ht="12.75">
      <c r="A109" s="284"/>
      <c r="B109" s="284"/>
      <c r="C109" s="285"/>
      <c r="D109" s="286"/>
      <c r="E109" s="287"/>
      <c r="F109" s="24"/>
      <c r="G109" s="185"/>
      <c r="H109" s="13"/>
      <c r="I109" s="13"/>
      <c r="J109" s="13"/>
    </row>
    <row r="110" spans="1:10" ht="12.75">
      <c r="A110" s="284" t="s">
        <v>773</v>
      </c>
      <c r="B110" s="284" t="s">
        <v>259</v>
      </c>
      <c r="C110" s="291" t="s">
        <v>750</v>
      </c>
      <c r="D110" s="681">
        <v>10961.04</v>
      </c>
      <c r="E110" s="275" t="s">
        <v>512</v>
      </c>
      <c r="F110" s="24"/>
      <c r="G110" s="185"/>
      <c r="H110" s="13"/>
      <c r="I110" s="13"/>
      <c r="J110" s="13"/>
    </row>
    <row r="111" spans="1:10" ht="12.75">
      <c r="A111" s="292" t="s">
        <v>552</v>
      </c>
      <c r="B111" s="293" t="s">
        <v>553</v>
      </c>
      <c r="C111" s="291" t="s">
        <v>750</v>
      </c>
      <c r="D111" s="682">
        <v>500</v>
      </c>
      <c r="E111" s="275" t="s">
        <v>512</v>
      </c>
      <c r="F111" s="24"/>
      <c r="G111" s="185"/>
      <c r="H111" s="13"/>
      <c r="I111" s="13"/>
      <c r="J111" s="13"/>
    </row>
    <row r="112" spans="1:10" ht="12.75">
      <c r="A112" s="292" t="s">
        <v>1292</v>
      </c>
      <c r="B112" s="293" t="s">
        <v>554</v>
      </c>
      <c r="C112" s="294" t="s">
        <v>750</v>
      </c>
      <c r="D112" s="682">
        <v>13693.37</v>
      </c>
      <c r="E112" s="275" t="s">
        <v>512</v>
      </c>
      <c r="F112" s="24"/>
      <c r="G112" s="185"/>
      <c r="H112" s="13"/>
      <c r="I112" s="13"/>
      <c r="J112" s="13"/>
    </row>
    <row r="113" spans="1:10" ht="12.75">
      <c r="A113" s="292" t="s">
        <v>558</v>
      </c>
      <c r="B113" s="293" t="s">
        <v>554</v>
      </c>
      <c r="C113" s="294" t="s">
        <v>559</v>
      </c>
      <c r="D113" s="682">
        <v>360</v>
      </c>
      <c r="E113" s="275" t="s">
        <v>512</v>
      </c>
      <c r="F113" s="24"/>
      <c r="G113" s="203"/>
      <c r="H113" s="13"/>
      <c r="I113" s="13"/>
      <c r="J113" s="13"/>
    </row>
    <row r="114" spans="1:10" ht="12.75">
      <c r="A114" s="292" t="s">
        <v>560</v>
      </c>
      <c r="B114" s="293" t="s">
        <v>554</v>
      </c>
      <c r="C114" s="294" t="s">
        <v>561</v>
      </c>
      <c r="D114" s="682">
        <v>900</v>
      </c>
      <c r="E114" s="275" t="s">
        <v>512</v>
      </c>
      <c r="F114" s="24"/>
      <c r="G114" s="203"/>
      <c r="H114" s="13"/>
      <c r="I114" s="13"/>
      <c r="J114" s="13"/>
    </row>
    <row r="115" spans="1:10" ht="12.75">
      <c r="A115" s="292" t="s">
        <v>563</v>
      </c>
      <c r="B115" s="293" t="s">
        <v>554</v>
      </c>
      <c r="C115" s="294" t="s">
        <v>514</v>
      </c>
      <c r="D115" s="682">
        <v>360</v>
      </c>
      <c r="E115" s="275" t="s">
        <v>512</v>
      </c>
      <c r="F115" s="24"/>
      <c r="G115" s="203"/>
      <c r="H115" s="13"/>
      <c r="I115" s="13"/>
      <c r="J115" s="13"/>
    </row>
    <row r="116" spans="1:10" ht="12.75">
      <c r="A116" s="292" t="s">
        <v>564</v>
      </c>
      <c r="B116" s="293" t="s">
        <v>554</v>
      </c>
      <c r="C116" s="294" t="s">
        <v>515</v>
      </c>
      <c r="D116" s="682">
        <v>1080</v>
      </c>
      <c r="E116" s="275" t="s">
        <v>512</v>
      </c>
      <c r="F116" s="24"/>
      <c r="G116" s="203"/>
      <c r="H116" s="114"/>
      <c r="I116" s="13"/>
      <c r="J116" s="13"/>
    </row>
    <row r="117" spans="1:10" ht="12.75">
      <c r="A117" s="292" t="s">
        <v>565</v>
      </c>
      <c r="B117" s="293" t="s">
        <v>566</v>
      </c>
      <c r="C117" s="294" t="s">
        <v>750</v>
      </c>
      <c r="D117" s="682">
        <v>3780</v>
      </c>
      <c r="E117" s="275" t="s">
        <v>512</v>
      </c>
      <c r="F117" s="24"/>
      <c r="G117" s="203"/>
      <c r="H117" s="114"/>
      <c r="I117" s="13"/>
      <c r="J117" s="13"/>
    </row>
    <row r="118" spans="1:10" ht="12.75">
      <c r="A118" s="292" t="s">
        <v>1021</v>
      </c>
      <c r="B118" s="294" t="s">
        <v>1022</v>
      </c>
      <c r="C118" s="294"/>
      <c r="D118" s="682">
        <v>3048</v>
      </c>
      <c r="E118" s="275" t="s">
        <v>512</v>
      </c>
      <c r="F118" s="24"/>
      <c r="G118" s="203"/>
      <c r="H118" s="114"/>
      <c r="I118" s="13"/>
      <c r="J118" s="13"/>
    </row>
    <row r="119" spans="1:10" ht="12.75">
      <c r="A119" s="292" t="s">
        <v>1634</v>
      </c>
      <c r="B119" s="293" t="s">
        <v>293</v>
      </c>
      <c r="C119" s="294"/>
      <c r="D119" s="682">
        <v>18175.41</v>
      </c>
      <c r="E119" s="275" t="s">
        <v>512</v>
      </c>
      <c r="F119" s="217"/>
      <c r="G119" s="206"/>
      <c r="H119" s="114"/>
      <c r="I119" s="13"/>
      <c r="J119" s="13"/>
    </row>
    <row r="120" spans="1:10" ht="12.75">
      <c r="A120" s="292" t="s">
        <v>1294</v>
      </c>
      <c r="B120" s="293" t="s">
        <v>567</v>
      </c>
      <c r="C120" s="294" t="s">
        <v>750</v>
      </c>
      <c r="D120" s="682">
        <v>634064.04</v>
      </c>
      <c r="E120" s="275" t="s">
        <v>512</v>
      </c>
      <c r="F120" s="140"/>
      <c r="G120" s="203"/>
      <c r="H120" s="114"/>
      <c r="I120" s="13"/>
      <c r="J120" s="13"/>
    </row>
    <row r="121" spans="1:10" ht="12.75">
      <c r="A121" s="292" t="s">
        <v>568</v>
      </c>
      <c r="B121" s="293" t="s">
        <v>567</v>
      </c>
      <c r="C121" s="294" t="s">
        <v>569</v>
      </c>
      <c r="D121" s="682">
        <v>129</v>
      </c>
      <c r="E121" s="275" t="s">
        <v>512</v>
      </c>
      <c r="F121" s="24"/>
      <c r="G121" s="203"/>
      <c r="H121" s="114"/>
      <c r="I121" s="13"/>
      <c r="J121" s="13"/>
    </row>
    <row r="122" spans="1:10" ht="12.75">
      <c r="A122" s="292" t="s">
        <v>570</v>
      </c>
      <c r="B122" s="293" t="s">
        <v>567</v>
      </c>
      <c r="C122" s="294" t="s">
        <v>559</v>
      </c>
      <c r="D122" s="682">
        <v>2903.95</v>
      </c>
      <c r="E122" s="275" t="s">
        <v>512</v>
      </c>
      <c r="F122" s="24"/>
      <c r="G122" s="203"/>
      <c r="H122" s="114"/>
      <c r="I122" s="13"/>
      <c r="J122" s="13"/>
    </row>
    <row r="123" spans="1:10" ht="12.75">
      <c r="A123" s="292" t="s">
        <v>571</v>
      </c>
      <c r="B123" s="293" t="s">
        <v>567</v>
      </c>
      <c r="C123" s="294" t="s">
        <v>561</v>
      </c>
      <c r="D123" s="682">
        <v>6261.12</v>
      </c>
      <c r="E123" s="275" t="s">
        <v>512</v>
      </c>
      <c r="F123" s="24"/>
      <c r="G123" s="203"/>
      <c r="H123" s="107"/>
      <c r="I123" s="13"/>
      <c r="J123" s="13"/>
    </row>
    <row r="124" spans="1:10" ht="12.75">
      <c r="A124" s="292" t="s">
        <v>572</v>
      </c>
      <c r="B124" s="293" t="s">
        <v>567</v>
      </c>
      <c r="C124" s="294" t="s">
        <v>562</v>
      </c>
      <c r="D124" s="682">
        <v>129</v>
      </c>
      <c r="E124" s="275" t="s">
        <v>512</v>
      </c>
      <c r="F124" s="24"/>
      <c r="G124" s="185"/>
      <c r="H124" s="107"/>
      <c r="I124" s="13"/>
      <c r="J124" s="13"/>
    </row>
    <row r="125" spans="1:10" ht="12.75">
      <c r="A125" s="292" t="s">
        <v>573</v>
      </c>
      <c r="B125" s="293" t="s">
        <v>567</v>
      </c>
      <c r="C125" s="294" t="s">
        <v>514</v>
      </c>
      <c r="D125" s="682">
        <v>1899.68</v>
      </c>
      <c r="E125" s="275" t="s">
        <v>512</v>
      </c>
      <c r="F125" s="24"/>
      <c r="G125" s="203"/>
      <c r="H125" s="114"/>
      <c r="I125" s="13"/>
      <c r="J125" s="13"/>
    </row>
    <row r="126" spans="1:10" ht="12.75">
      <c r="A126" s="292" t="s">
        <v>574</v>
      </c>
      <c r="B126" s="293" t="s">
        <v>567</v>
      </c>
      <c r="C126" s="294" t="s">
        <v>515</v>
      </c>
      <c r="D126" s="682">
        <v>6230.47</v>
      </c>
      <c r="E126" s="275" t="s">
        <v>512</v>
      </c>
      <c r="F126" s="24"/>
      <c r="G126" s="203"/>
      <c r="H126" s="114"/>
      <c r="I126" s="13"/>
      <c r="J126" s="13"/>
    </row>
    <row r="127" spans="1:10" ht="12.75">
      <c r="A127" s="292" t="s">
        <v>1293</v>
      </c>
      <c r="B127" s="293" t="s">
        <v>575</v>
      </c>
      <c r="C127" s="294" t="s">
        <v>750</v>
      </c>
      <c r="D127" s="682">
        <v>2125.82</v>
      </c>
      <c r="E127" s="275" t="s">
        <v>512</v>
      </c>
      <c r="F127" s="140"/>
      <c r="G127" s="203"/>
      <c r="H127" s="114"/>
      <c r="I127" s="13"/>
      <c r="J127" s="13"/>
    </row>
    <row r="128" spans="1:10" ht="12.75">
      <c r="A128" s="292" t="s">
        <v>1295</v>
      </c>
      <c r="B128" s="293" t="s">
        <v>576</v>
      </c>
      <c r="C128" s="294"/>
      <c r="D128" s="683">
        <v>39288.12</v>
      </c>
      <c r="E128" s="275" t="s">
        <v>512</v>
      </c>
      <c r="F128" s="24"/>
      <c r="G128" s="203"/>
      <c r="H128" s="107"/>
      <c r="I128" s="13"/>
      <c r="J128" s="13"/>
    </row>
    <row r="129" spans="1:10" ht="12.75">
      <c r="A129" s="292" t="s">
        <v>1296</v>
      </c>
      <c r="B129" s="294" t="s">
        <v>1297</v>
      </c>
      <c r="C129" s="294"/>
      <c r="D129" s="683">
        <v>2000</v>
      </c>
      <c r="E129" s="275" t="s">
        <v>512</v>
      </c>
      <c r="F129" s="24"/>
      <c r="G129" s="203"/>
      <c r="H129" s="107"/>
      <c r="I129" s="13"/>
      <c r="J129" s="13"/>
    </row>
    <row r="130" spans="1:10" ht="12.75">
      <c r="A130" s="292" t="s">
        <v>665</v>
      </c>
      <c r="B130" s="294" t="s">
        <v>712</v>
      </c>
      <c r="C130" s="294" t="s">
        <v>750</v>
      </c>
      <c r="D130" s="683">
        <v>37155</v>
      </c>
      <c r="E130" s="275" t="s">
        <v>512</v>
      </c>
      <c r="F130" s="24"/>
      <c r="G130" s="203"/>
      <c r="H130" s="107"/>
      <c r="I130" s="13"/>
      <c r="J130" s="13"/>
    </row>
    <row r="131" spans="1:10" ht="13.5" thickBot="1">
      <c r="A131" s="665" t="s">
        <v>1209</v>
      </c>
      <c r="B131" s="666" t="s">
        <v>713</v>
      </c>
      <c r="C131" s="666"/>
      <c r="D131" s="684">
        <v>16800</v>
      </c>
      <c r="E131" s="656" t="s">
        <v>512</v>
      </c>
      <c r="F131" s="24"/>
      <c r="G131" s="203"/>
      <c r="H131" s="107"/>
      <c r="I131" s="13"/>
      <c r="J131" s="13"/>
    </row>
    <row r="132" spans="1:10" ht="13.5" thickBot="1">
      <c r="A132" s="661" t="s">
        <v>434</v>
      </c>
      <c r="B132" s="662"/>
      <c r="C132" s="662"/>
      <c r="D132" s="663">
        <f>SUM(D110:D131)</f>
        <v>801844.02</v>
      </c>
      <c r="E132" s="664"/>
      <c r="F132" s="24"/>
      <c r="G132" s="203"/>
      <c r="H132" s="107"/>
      <c r="I132" s="13"/>
      <c r="J132" s="13"/>
    </row>
    <row r="133" spans="1:10" ht="12.75">
      <c r="A133" s="241"/>
      <c r="B133" s="242"/>
      <c r="C133" s="243"/>
      <c r="D133" s="24"/>
      <c r="E133" s="238"/>
      <c r="F133" s="24"/>
      <c r="G133" s="203"/>
      <c r="H133" s="107"/>
      <c r="I133" s="13"/>
      <c r="J133" s="13"/>
    </row>
    <row r="134" spans="1:10" ht="12.75">
      <c r="A134" s="241"/>
      <c r="B134" s="242"/>
      <c r="C134" s="243"/>
      <c r="D134" s="24"/>
      <c r="E134" s="238"/>
      <c r="F134" s="24"/>
      <c r="G134" s="203"/>
      <c r="H134" s="107"/>
      <c r="I134" s="13"/>
      <c r="J134" s="13"/>
    </row>
    <row r="135" spans="1:10" ht="12.75">
      <c r="A135" s="241"/>
      <c r="B135" s="242"/>
      <c r="C135" s="243"/>
      <c r="D135" s="24"/>
      <c r="E135" s="238"/>
      <c r="F135" s="24"/>
      <c r="G135" s="203"/>
      <c r="H135" s="107"/>
      <c r="I135" s="13"/>
      <c r="J135" s="13"/>
    </row>
    <row r="136" spans="1:10" ht="16.5" thickBot="1">
      <c r="A136" s="667" t="s">
        <v>1642</v>
      </c>
      <c r="B136" s="668"/>
      <c r="C136" s="668"/>
      <c r="D136" s="668"/>
      <c r="E136"/>
      <c r="F136" s="24"/>
      <c r="G136" s="203"/>
      <c r="H136" s="107"/>
      <c r="I136" s="13"/>
      <c r="J136" s="13"/>
    </row>
    <row r="137" spans="1:10" ht="12.75">
      <c r="A137" s="107"/>
      <c r="B137" s="107"/>
      <c r="C137" s="107"/>
      <c r="D137" s="107"/>
      <c r="E137" s="107"/>
      <c r="F137" s="24"/>
      <c r="G137" s="185"/>
      <c r="H137" s="13"/>
      <c r="I137" s="13"/>
      <c r="J137" s="13"/>
    </row>
    <row r="138" spans="1:10" ht="12.75">
      <c r="A138" s="280" t="s">
        <v>788</v>
      </c>
      <c r="B138" s="280" t="s">
        <v>789</v>
      </c>
      <c r="C138" s="281"/>
      <c r="D138" s="282" t="s">
        <v>790</v>
      </c>
      <c r="E138" s="283" t="s">
        <v>791</v>
      </c>
      <c r="F138" s="24"/>
      <c r="G138" s="185"/>
      <c r="H138" s="13"/>
      <c r="I138" s="13"/>
      <c r="J138" s="13"/>
    </row>
    <row r="139" spans="1:10" ht="11.25" customHeight="1">
      <c r="A139" s="284"/>
      <c r="B139" s="284"/>
      <c r="C139" s="285"/>
      <c r="D139" s="286"/>
      <c r="E139" s="287"/>
      <c r="F139" s="101"/>
      <c r="G139" s="207"/>
      <c r="H139" s="216"/>
      <c r="I139" s="13"/>
      <c r="J139" s="13"/>
    </row>
    <row r="140" spans="1:10" ht="12.75">
      <c r="A140" s="420" t="s">
        <v>1290</v>
      </c>
      <c r="B140" s="419" t="s">
        <v>1289</v>
      </c>
      <c r="C140" s="290"/>
      <c r="D140" s="274">
        <v>60000</v>
      </c>
      <c r="E140" s="275" t="s">
        <v>512</v>
      </c>
      <c r="F140" s="24"/>
      <c r="G140" s="185"/>
      <c r="H140" s="13"/>
      <c r="I140" s="13"/>
      <c r="J140" s="13"/>
    </row>
    <row r="141" spans="1:10" ht="13.5" thickBot="1">
      <c r="A141" s="669"/>
      <c r="B141" s="671"/>
      <c r="C141" s="671"/>
      <c r="D141" s="672"/>
      <c r="E141" s="671"/>
      <c r="F141" s="24"/>
      <c r="G141" s="203"/>
      <c r="H141" s="13"/>
      <c r="I141" s="13"/>
      <c r="J141" s="13"/>
    </row>
    <row r="142" spans="1:10" ht="13.5" thickBot="1">
      <c r="A142" s="661" t="s">
        <v>434</v>
      </c>
      <c r="B142" s="662"/>
      <c r="C142" s="662"/>
      <c r="D142" s="663">
        <f>SUM(D140:D141)</f>
        <v>60000</v>
      </c>
      <c r="E142" s="664"/>
      <c r="F142" s="24"/>
      <c r="G142" s="203"/>
      <c r="H142" s="114"/>
      <c r="I142" s="13"/>
      <c r="J142" s="13"/>
    </row>
    <row r="143" spans="1:10" ht="12.75">
      <c r="A143" s="13"/>
      <c r="B143" s="107"/>
      <c r="C143" s="13"/>
      <c r="D143" s="24"/>
      <c r="E143" s="24"/>
      <c r="F143" s="24"/>
      <c r="G143" s="203"/>
      <c r="H143" s="114"/>
      <c r="I143" s="13"/>
      <c r="J143" s="13"/>
    </row>
    <row r="144" spans="1:10" ht="12.75">
      <c r="A144" s="13"/>
      <c r="B144" s="107"/>
      <c r="C144" s="13"/>
      <c r="D144" s="24"/>
      <c r="E144" s="24"/>
      <c r="F144" s="24"/>
      <c r="G144" s="203"/>
      <c r="H144" s="114"/>
      <c r="I144" s="13"/>
      <c r="J144" s="13"/>
    </row>
    <row r="145" spans="1:10" ht="12.75">
      <c r="A145" s="107"/>
      <c r="B145" s="107"/>
      <c r="C145" s="13"/>
      <c r="D145" s="24"/>
      <c r="E145" s="24"/>
      <c r="F145" s="24"/>
      <c r="G145" s="203"/>
      <c r="H145" s="114"/>
      <c r="I145" s="13"/>
      <c r="J145" s="13"/>
    </row>
    <row r="146" spans="1:10" ht="16.5" thickBot="1">
      <c r="A146" s="667" t="s">
        <v>1643</v>
      </c>
      <c r="B146" s="668"/>
      <c r="C146" s="668"/>
      <c r="D146" s="668"/>
      <c r="E146"/>
      <c r="F146" s="24"/>
      <c r="G146" s="206"/>
      <c r="H146" s="114"/>
      <c r="I146" s="13"/>
      <c r="J146" s="13"/>
    </row>
    <row r="147" spans="1:10" ht="12.75">
      <c r="A147" s="107"/>
      <c r="B147" s="107"/>
      <c r="C147" s="107"/>
      <c r="D147" s="107"/>
      <c r="E147" s="107"/>
      <c r="F147" s="24"/>
      <c r="G147" s="203"/>
      <c r="H147" s="107"/>
      <c r="I147" s="13"/>
      <c r="J147" s="13"/>
    </row>
    <row r="148" spans="1:10" ht="12.75">
      <c r="A148" s="280" t="s">
        <v>788</v>
      </c>
      <c r="B148" s="280" t="s">
        <v>789</v>
      </c>
      <c r="C148" s="281"/>
      <c r="D148" s="282" t="s">
        <v>790</v>
      </c>
      <c r="E148" s="283" t="s">
        <v>791</v>
      </c>
      <c r="F148" s="24"/>
      <c r="G148" s="185"/>
      <c r="H148" s="107"/>
      <c r="I148" s="13"/>
      <c r="J148" s="13"/>
    </row>
    <row r="149" spans="1:10" ht="12.75">
      <c r="A149" s="284"/>
      <c r="B149" s="284"/>
      <c r="C149" s="285"/>
      <c r="D149" s="286"/>
      <c r="E149" s="287"/>
      <c r="F149" s="24"/>
      <c r="G149" s="203"/>
      <c r="H149" s="107"/>
      <c r="I149" s="13"/>
      <c r="J149" s="13"/>
    </row>
    <row r="150" spans="1:10" ht="12.75">
      <c r="A150" s="271" t="s">
        <v>1114</v>
      </c>
      <c r="B150" s="288" t="s">
        <v>1115</v>
      </c>
      <c r="C150" s="290"/>
      <c r="D150" s="274">
        <v>9250</v>
      </c>
      <c r="E150" s="275" t="s">
        <v>512</v>
      </c>
      <c r="F150" s="24"/>
      <c r="G150" s="203"/>
      <c r="H150" s="107"/>
      <c r="I150" s="13"/>
      <c r="J150" s="13"/>
    </row>
    <row r="151" spans="1:10" ht="13.5" thickBot="1">
      <c r="A151" s="652" t="s">
        <v>1291</v>
      </c>
      <c r="B151" s="676" t="s">
        <v>1116</v>
      </c>
      <c r="C151" s="671"/>
      <c r="D151" s="672">
        <v>16764</v>
      </c>
      <c r="E151" s="656" t="s">
        <v>512</v>
      </c>
      <c r="F151" s="24"/>
      <c r="G151" s="185"/>
      <c r="H151" s="13"/>
      <c r="I151" s="13"/>
      <c r="J151" s="13"/>
    </row>
    <row r="152" spans="1:10" ht="13.5" thickBot="1">
      <c r="A152" s="657" t="s">
        <v>434</v>
      </c>
      <c r="B152" s="678"/>
      <c r="C152" s="678"/>
      <c r="D152" s="660">
        <f>SUM(D150:D151)</f>
        <v>26014</v>
      </c>
      <c r="E152" s="659"/>
      <c r="F152" s="24"/>
      <c r="G152" s="185"/>
      <c r="H152" s="13"/>
      <c r="I152" s="13"/>
      <c r="J152" s="13"/>
    </row>
    <row r="153" spans="1:10" ht="12.75">
      <c r="A153" s="295"/>
      <c r="B153" s="296"/>
      <c r="C153" s="296"/>
      <c r="D153" s="297"/>
      <c r="E153" s="690"/>
      <c r="F153" s="24"/>
      <c r="G153" s="185"/>
      <c r="H153" s="13"/>
      <c r="I153" s="13"/>
      <c r="J153" s="13"/>
    </row>
    <row r="154" spans="1:10" ht="12.75">
      <c r="A154" s="13"/>
      <c r="B154" s="13"/>
      <c r="C154" s="13"/>
      <c r="D154" s="24"/>
      <c r="E154" s="24"/>
      <c r="F154" s="24"/>
      <c r="G154" s="185"/>
      <c r="H154" s="13"/>
      <c r="I154" s="13"/>
      <c r="J154" s="13"/>
    </row>
    <row r="155" spans="1:10" ht="16.5" thickBot="1">
      <c r="A155" s="667" t="s">
        <v>1646</v>
      </c>
      <c r="B155" s="668"/>
      <c r="C155" s="668"/>
      <c r="D155" s="668"/>
      <c r="E155"/>
      <c r="F155" s="101"/>
      <c r="G155" s="207"/>
      <c r="H155" s="93"/>
      <c r="I155" s="13"/>
      <c r="J155" s="13"/>
    </row>
    <row r="156" spans="1:10" ht="12.75">
      <c r="A156" s="107"/>
      <c r="B156" s="107"/>
      <c r="C156" s="107"/>
      <c r="D156" s="107"/>
      <c r="E156" s="107"/>
      <c r="F156" s="24"/>
      <c r="G156" s="185"/>
      <c r="H156" s="13"/>
      <c r="I156" s="13"/>
      <c r="J156" s="13"/>
    </row>
    <row r="157" spans="1:10" ht="12.75">
      <c r="A157" s="280" t="s">
        <v>788</v>
      </c>
      <c r="B157" s="280" t="s">
        <v>789</v>
      </c>
      <c r="C157" s="281"/>
      <c r="D157" s="282" t="s">
        <v>790</v>
      </c>
      <c r="E157" s="283" t="s">
        <v>791</v>
      </c>
      <c r="F157" s="24"/>
      <c r="G157" s="185"/>
      <c r="H157" s="13"/>
      <c r="I157" s="13"/>
      <c r="J157" s="13"/>
    </row>
    <row r="158" spans="1:10" ht="12.75">
      <c r="A158" s="284"/>
      <c r="B158" s="284"/>
      <c r="C158" s="285"/>
      <c r="D158" s="286"/>
      <c r="E158" s="287"/>
      <c r="F158" s="24"/>
      <c r="G158" s="203"/>
      <c r="H158" s="114"/>
      <c r="I158" s="13"/>
      <c r="J158" s="13"/>
    </row>
    <row r="159" spans="1:10" ht="12.75">
      <c r="A159" s="420" t="s">
        <v>1644</v>
      </c>
      <c r="B159" s="288"/>
      <c r="C159" s="290"/>
      <c r="D159" s="274">
        <v>561000</v>
      </c>
      <c r="E159" s="275" t="s">
        <v>512</v>
      </c>
      <c r="F159" s="24"/>
      <c r="G159" s="203"/>
      <c r="H159" s="114"/>
      <c r="I159" s="13"/>
      <c r="J159" s="13"/>
    </row>
    <row r="160" spans="1:10" ht="13.5" thickBot="1">
      <c r="A160" s="652" t="s">
        <v>1645</v>
      </c>
      <c r="B160" s="676"/>
      <c r="C160" s="671"/>
      <c r="D160" s="672"/>
      <c r="E160" s="671"/>
      <c r="F160" s="24"/>
      <c r="G160" s="203"/>
      <c r="H160" s="114"/>
      <c r="I160" s="13"/>
      <c r="J160" s="13"/>
    </row>
    <row r="161" spans="1:10" ht="13.5" thickBot="1">
      <c r="A161" s="661" t="s">
        <v>434</v>
      </c>
      <c r="B161" s="662"/>
      <c r="C161" s="662"/>
      <c r="D161" s="663">
        <f>SUM(D159:D160)</f>
        <v>561000</v>
      </c>
      <c r="E161" s="664"/>
      <c r="F161" s="24"/>
      <c r="G161" s="203"/>
      <c r="H161" s="114"/>
      <c r="I161" s="13"/>
      <c r="J161" s="13"/>
    </row>
    <row r="162" spans="1:10" ht="12.75">
      <c r="A162" s="295"/>
      <c r="B162" s="296"/>
      <c r="C162" s="296"/>
      <c r="D162" s="297"/>
      <c r="E162" s="279"/>
      <c r="F162" s="24"/>
      <c r="G162" s="203"/>
      <c r="H162" s="114"/>
      <c r="I162" s="13"/>
      <c r="J162" s="13"/>
    </row>
    <row r="163" spans="1:10" ht="12.75">
      <c r="A163" s="295"/>
      <c r="B163" s="296"/>
      <c r="C163" s="296"/>
      <c r="D163" s="297"/>
      <c r="E163" s="279"/>
      <c r="F163" s="24"/>
      <c r="G163" s="203"/>
      <c r="H163" s="114"/>
      <c r="I163" s="13"/>
      <c r="J163" s="13"/>
    </row>
    <row r="164" spans="1:10" ht="16.5" thickBot="1">
      <c r="A164" s="667" t="s">
        <v>1659</v>
      </c>
      <c r="B164" s="668"/>
      <c r="C164" s="668"/>
      <c r="D164" s="668"/>
      <c r="E164"/>
      <c r="F164" s="24"/>
      <c r="G164" s="203"/>
      <c r="H164" s="114"/>
      <c r="I164" s="13"/>
      <c r="J164" s="13"/>
    </row>
    <row r="165" spans="1:10" ht="12.75">
      <c r="A165" s="107"/>
      <c r="B165" s="107"/>
      <c r="C165" s="107"/>
      <c r="D165" s="107"/>
      <c r="E165" s="107"/>
      <c r="F165" s="24"/>
      <c r="G165" s="203"/>
      <c r="H165" s="114"/>
      <c r="I165" s="13"/>
      <c r="J165" s="13"/>
    </row>
    <row r="166" spans="1:10" ht="12.75">
      <c r="A166" s="280" t="s">
        <v>788</v>
      </c>
      <c r="B166" s="280" t="s">
        <v>789</v>
      </c>
      <c r="C166" s="281"/>
      <c r="D166" s="282" t="s">
        <v>790</v>
      </c>
      <c r="E166" s="283" t="s">
        <v>791</v>
      </c>
      <c r="F166" s="24"/>
      <c r="G166" s="203"/>
      <c r="H166" s="114"/>
      <c r="I166" s="13"/>
      <c r="J166" s="13"/>
    </row>
    <row r="167" spans="1:10" ht="12.75">
      <c r="A167" s="284"/>
      <c r="B167" s="284"/>
      <c r="C167" s="285"/>
      <c r="D167" s="286"/>
      <c r="E167" s="287"/>
      <c r="F167" s="24"/>
      <c r="G167" s="203"/>
      <c r="H167" s="114"/>
      <c r="I167" s="13"/>
      <c r="J167" s="13"/>
    </row>
    <row r="168" spans="1:10" ht="13.5" thickBot="1">
      <c r="A168" s="674" t="s">
        <v>928</v>
      </c>
      <c r="B168" s="675" t="s">
        <v>1660</v>
      </c>
      <c r="C168" s="680"/>
      <c r="D168" s="672">
        <v>620000</v>
      </c>
      <c r="E168" s="656" t="s">
        <v>512</v>
      </c>
      <c r="F168" s="24"/>
      <c r="G168" s="203"/>
      <c r="H168" s="114"/>
      <c r="I168" s="13"/>
      <c r="J168" s="13"/>
    </row>
    <row r="169" spans="1:10" ht="13.5" thickBot="1">
      <c r="A169" s="661" t="s">
        <v>434</v>
      </c>
      <c r="B169" s="662"/>
      <c r="C169" s="662"/>
      <c r="D169" s="663">
        <f>SUM(D168:D168)</f>
        <v>620000</v>
      </c>
      <c r="E169" s="664"/>
      <c r="F169" s="24"/>
      <c r="G169" s="203"/>
      <c r="H169" s="114"/>
      <c r="I169" s="13"/>
      <c r="J169" s="13"/>
    </row>
    <row r="170" spans="1:10" ht="12.75">
      <c r="A170" s="107"/>
      <c r="B170" s="107"/>
      <c r="C170" s="13"/>
      <c r="D170" s="24"/>
      <c r="E170" s="24"/>
      <c r="F170" s="24"/>
      <c r="G170" s="203"/>
      <c r="H170" s="114"/>
      <c r="I170" s="13"/>
      <c r="J170" s="13"/>
    </row>
    <row r="171" spans="1:10" ht="12.75">
      <c r="A171" s="107"/>
      <c r="B171" s="107"/>
      <c r="C171" s="13"/>
      <c r="D171" s="24"/>
      <c r="E171" s="24"/>
      <c r="F171" s="24"/>
      <c r="G171" s="203"/>
      <c r="H171" s="114"/>
      <c r="I171" s="13"/>
      <c r="J171" s="13"/>
    </row>
    <row r="172" spans="1:10" ht="16.5" thickBot="1">
      <c r="A172" s="667" t="s">
        <v>1661</v>
      </c>
      <c r="B172" s="668"/>
      <c r="C172" s="668"/>
      <c r="D172" s="668"/>
      <c r="E172"/>
      <c r="F172" s="140"/>
      <c r="G172" s="203"/>
      <c r="H172" s="114"/>
      <c r="I172" s="13"/>
      <c r="J172" s="13"/>
    </row>
    <row r="173" spans="1:10" ht="12.75">
      <c r="A173" s="107"/>
      <c r="B173" s="107"/>
      <c r="C173" s="107"/>
      <c r="D173" s="107"/>
      <c r="E173" s="107"/>
      <c r="F173" s="24"/>
      <c r="G173" s="203"/>
      <c r="H173" s="114"/>
      <c r="I173" s="13"/>
      <c r="J173" s="13"/>
    </row>
    <row r="174" spans="1:10" ht="12.75">
      <c r="A174" s="280" t="s">
        <v>788</v>
      </c>
      <c r="B174" s="280" t="s">
        <v>789</v>
      </c>
      <c r="C174" s="281"/>
      <c r="D174" s="282" t="s">
        <v>790</v>
      </c>
      <c r="E174" s="283" t="s">
        <v>791</v>
      </c>
      <c r="F174" s="24"/>
      <c r="G174" s="203"/>
      <c r="H174" s="114"/>
      <c r="I174" s="13"/>
      <c r="J174" s="13"/>
    </row>
    <row r="175" spans="1:10" ht="12.75">
      <c r="A175" s="284"/>
      <c r="B175" s="284"/>
      <c r="C175" s="285"/>
      <c r="D175" s="286"/>
      <c r="E175" s="287"/>
      <c r="F175" s="24"/>
      <c r="G175" s="203"/>
      <c r="H175" s="114"/>
      <c r="I175" s="13"/>
      <c r="J175" s="13"/>
    </row>
    <row r="176" spans="1:10" ht="12.75">
      <c r="A176" s="420" t="s">
        <v>1210</v>
      </c>
      <c r="B176" s="419" t="s">
        <v>1211</v>
      </c>
      <c r="C176" s="290"/>
      <c r="D176" s="274">
        <v>33500</v>
      </c>
      <c r="E176" s="275" t="s">
        <v>512</v>
      </c>
      <c r="F176" s="24"/>
      <c r="G176" s="203"/>
      <c r="H176" s="107"/>
      <c r="I176" s="13"/>
      <c r="J176" s="13"/>
    </row>
    <row r="177" spans="1:10" ht="13.5" thickBot="1">
      <c r="A177" s="674" t="s">
        <v>1663</v>
      </c>
      <c r="B177" s="675" t="s">
        <v>1662</v>
      </c>
      <c r="C177" s="680"/>
      <c r="D177" s="672">
        <v>6000</v>
      </c>
      <c r="E177" s="656" t="s">
        <v>512</v>
      </c>
      <c r="F177" s="24"/>
      <c r="G177" s="203"/>
      <c r="H177" s="107"/>
      <c r="I177" s="13"/>
      <c r="J177" s="13"/>
    </row>
    <row r="178" spans="1:10" ht="13.5" thickBot="1">
      <c r="A178" s="661" t="s">
        <v>434</v>
      </c>
      <c r="B178" s="662"/>
      <c r="C178" s="662"/>
      <c r="D178" s="663">
        <f>SUM(D176:D177)</f>
        <v>39500</v>
      </c>
      <c r="E178" s="664"/>
      <c r="F178" s="24"/>
      <c r="G178" s="185"/>
      <c r="H178" s="13"/>
      <c r="I178" s="13"/>
      <c r="J178" s="13"/>
    </row>
    <row r="179" spans="1:10" ht="12.75">
      <c r="A179" s="13"/>
      <c r="B179" s="107"/>
      <c r="C179" s="13"/>
      <c r="D179" s="24"/>
      <c r="E179" s="24"/>
      <c r="F179" s="24"/>
      <c r="G179" s="203"/>
      <c r="H179" s="114"/>
      <c r="I179" s="13"/>
      <c r="J179" s="13"/>
    </row>
    <row r="180" spans="1:10" ht="12.75">
      <c r="A180" s="13"/>
      <c r="B180" s="107"/>
      <c r="C180" s="13"/>
      <c r="D180" s="24"/>
      <c r="E180" s="24"/>
      <c r="F180" s="24"/>
      <c r="G180" s="203"/>
      <c r="H180" s="114"/>
      <c r="I180" s="13"/>
      <c r="J180" s="13"/>
    </row>
    <row r="181" spans="1:10" ht="16.5" thickBot="1">
      <c r="A181" s="667" t="s">
        <v>1667</v>
      </c>
      <c r="B181" s="668"/>
      <c r="C181" s="668"/>
      <c r="D181" s="668"/>
      <c r="E181"/>
      <c r="F181" s="24"/>
      <c r="G181" s="203"/>
      <c r="H181" s="114"/>
      <c r="I181" s="13"/>
      <c r="J181" s="13"/>
    </row>
    <row r="182" spans="1:10" ht="12.75">
      <c r="A182" s="107"/>
      <c r="B182" s="107"/>
      <c r="C182" s="107"/>
      <c r="D182" s="107"/>
      <c r="E182" s="107"/>
      <c r="F182" s="24"/>
      <c r="G182" s="203"/>
      <c r="H182" s="114"/>
      <c r="I182" s="13"/>
      <c r="J182" s="13"/>
    </row>
    <row r="183" spans="1:10" ht="12.75">
      <c r="A183" s="280" t="s">
        <v>788</v>
      </c>
      <c r="B183" s="280" t="s">
        <v>789</v>
      </c>
      <c r="C183" s="281"/>
      <c r="D183" s="282" t="s">
        <v>790</v>
      </c>
      <c r="E183" s="283" t="s">
        <v>791</v>
      </c>
      <c r="F183" s="24"/>
      <c r="G183" s="203"/>
      <c r="H183" s="114"/>
      <c r="I183" s="13"/>
      <c r="J183" s="13"/>
    </row>
    <row r="184" spans="1:10" ht="12.75">
      <c r="A184" s="284"/>
      <c r="B184" s="284"/>
      <c r="C184" s="285"/>
      <c r="D184" s="286"/>
      <c r="E184" s="287"/>
      <c r="F184" s="140"/>
      <c r="G184" s="203"/>
      <c r="H184" s="114"/>
      <c r="I184" s="13"/>
      <c r="J184" s="13"/>
    </row>
    <row r="185" spans="1:10" ht="12.75">
      <c r="A185" s="420" t="s">
        <v>1212</v>
      </c>
      <c r="B185" s="419" t="s">
        <v>1213</v>
      </c>
      <c r="C185" s="290"/>
      <c r="D185" s="274">
        <v>5669.4</v>
      </c>
      <c r="E185" s="275" t="s">
        <v>512</v>
      </c>
      <c r="F185" s="24"/>
      <c r="G185" s="203"/>
      <c r="H185" s="114"/>
      <c r="I185" s="13"/>
      <c r="J185" s="13"/>
    </row>
    <row r="186" spans="1:10" ht="12.75">
      <c r="A186" s="420" t="s">
        <v>1214</v>
      </c>
      <c r="B186" s="419" t="s">
        <v>1215</v>
      </c>
      <c r="C186" s="290"/>
      <c r="D186" s="274">
        <v>103046.55</v>
      </c>
      <c r="E186" s="275" t="s">
        <v>512</v>
      </c>
      <c r="F186" s="24"/>
      <c r="G186" s="203"/>
      <c r="H186" s="114"/>
      <c r="I186" s="13"/>
      <c r="J186" s="13"/>
    </row>
    <row r="187" spans="1:10" ht="12.75">
      <c r="A187" s="420" t="s">
        <v>1216</v>
      </c>
      <c r="B187" s="419" t="s">
        <v>1217</v>
      </c>
      <c r="C187" s="290"/>
      <c r="D187" s="274">
        <v>16716</v>
      </c>
      <c r="E187" s="275" t="s">
        <v>512</v>
      </c>
      <c r="F187" s="24"/>
      <c r="G187" s="203"/>
      <c r="H187" s="114"/>
      <c r="I187" s="13"/>
      <c r="J187" s="13"/>
    </row>
    <row r="188" spans="1:10" ht="12.75">
      <c r="A188" s="420" t="s">
        <v>1216</v>
      </c>
      <c r="B188" s="419" t="s">
        <v>1218</v>
      </c>
      <c r="C188" s="290"/>
      <c r="D188" s="274">
        <v>7818</v>
      </c>
      <c r="E188" s="275" t="s">
        <v>512</v>
      </c>
      <c r="F188" s="24"/>
      <c r="G188" s="203"/>
      <c r="H188" s="114"/>
      <c r="I188" s="13"/>
      <c r="J188" s="13"/>
    </row>
    <row r="189" spans="1:10" ht="12.75">
      <c r="A189" s="420" t="s">
        <v>1216</v>
      </c>
      <c r="B189" s="419" t="s">
        <v>1219</v>
      </c>
      <c r="C189" s="290"/>
      <c r="D189" s="274">
        <v>11520</v>
      </c>
      <c r="E189" s="275" t="s">
        <v>512</v>
      </c>
      <c r="F189" s="24"/>
      <c r="G189" s="203"/>
      <c r="H189" s="114"/>
      <c r="I189" s="13"/>
      <c r="J189" s="13"/>
    </row>
    <row r="190" spans="1:10" ht="12.75">
      <c r="A190" s="420" t="s">
        <v>1216</v>
      </c>
      <c r="B190" s="419" t="s">
        <v>1220</v>
      </c>
      <c r="C190" s="290"/>
      <c r="D190" s="274">
        <v>5220</v>
      </c>
      <c r="E190" s="275" t="s">
        <v>512</v>
      </c>
      <c r="F190" s="24"/>
      <c r="G190" s="203"/>
      <c r="H190" s="114"/>
      <c r="I190" s="13"/>
      <c r="J190" s="13"/>
    </row>
    <row r="191" spans="1:10" ht="12.75">
      <c r="A191" s="420" t="s">
        <v>1216</v>
      </c>
      <c r="B191" s="419" t="s">
        <v>1221</v>
      </c>
      <c r="C191" s="276"/>
      <c r="D191" s="274">
        <v>13662</v>
      </c>
      <c r="E191" s="275" t="s">
        <v>512</v>
      </c>
      <c r="F191" s="24"/>
      <c r="G191" s="203"/>
      <c r="H191" s="114"/>
      <c r="I191" s="13"/>
      <c r="J191" s="13"/>
    </row>
    <row r="192" spans="1:10" ht="12.75">
      <c r="A192" s="420" t="s">
        <v>1664</v>
      </c>
      <c r="B192" s="419" t="s">
        <v>1665</v>
      </c>
      <c r="C192" s="276"/>
      <c r="D192" s="274">
        <v>14759</v>
      </c>
      <c r="E192" s="275" t="s">
        <v>512</v>
      </c>
      <c r="F192" s="24"/>
      <c r="G192" s="203"/>
      <c r="H192" s="114"/>
      <c r="I192" s="13"/>
      <c r="J192" s="13"/>
    </row>
    <row r="193" spans="1:10" ht="12.75">
      <c r="A193" s="420" t="s">
        <v>1664</v>
      </c>
      <c r="B193" s="419" t="s">
        <v>1666</v>
      </c>
      <c r="C193" s="276"/>
      <c r="D193" s="274">
        <v>36443</v>
      </c>
      <c r="E193" s="275" t="s">
        <v>512</v>
      </c>
      <c r="F193" s="24"/>
      <c r="G193" s="203"/>
      <c r="H193" s="114"/>
      <c r="I193" s="13"/>
      <c r="J193" s="13"/>
    </row>
    <row r="194" spans="1:10" ht="13.5" thickBot="1">
      <c r="A194" s="674"/>
      <c r="B194" s="675"/>
      <c r="C194" s="671"/>
      <c r="D194" s="672"/>
      <c r="E194" s="656"/>
      <c r="F194" s="24"/>
      <c r="G194" s="203"/>
      <c r="H194" s="114"/>
      <c r="I194" s="13"/>
      <c r="J194" s="13"/>
    </row>
    <row r="195" spans="1:10" ht="13.5" thickBot="1">
      <c r="A195" s="661" t="s">
        <v>434</v>
      </c>
      <c r="B195" s="662"/>
      <c r="C195" s="662"/>
      <c r="D195" s="663">
        <f>SUM(D185:D193)</f>
        <v>214853.95</v>
      </c>
      <c r="E195" s="664"/>
      <c r="F195" s="24"/>
      <c r="G195" s="206"/>
      <c r="H195" s="114"/>
      <c r="I195" s="13"/>
      <c r="J195" s="13"/>
    </row>
    <row r="196" spans="1:10" ht="12.75">
      <c r="A196" s="107"/>
      <c r="B196" s="107"/>
      <c r="C196" s="13"/>
      <c r="D196" s="24"/>
      <c r="E196" s="24"/>
      <c r="F196" s="24"/>
      <c r="G196" s="203"/>
      <c r="H196" s="114"/>
      <c r="I196" s="13"/>
      <c r="J196" s="13"/>
    </row>
    <row r="197" spans="1:10" ht="12.75">
      <c r="A197" s="107"/>
      <c r="B197" s="107"/>
      <c r="C197" s="13"/>
      <c r="D197" s="24"/>
      <c r="E197" s="24"/>
      <c r="F197" s="24"/>
      <c r="G197" s="203"/>
      <c r="H197" s="114"/>
      <c r="I197" s="13"/>
      <c r="J197" s="13"/>
    </row>
    <row r="198" spans="1:10" ht="12.75">
      <c r="A198" s="107"/>
      <c r="B198" s="107"/>
      <c r="C198" s="13"/>
      <c r="D198" s="24"/>
      <c r="E198" s="24"/>
      <c r="F198" s="24"/>
      <c r="G198" s="203"/>
      <c r="H198" s="107"/>
      <c r="I198" s="13"/>
      <c r="J198" s="13"/>
    </row>
    <row r="199" spans="1:10" ht="12.75">
      <c r="A199" s="13"/>
      <c r="B199" s="13"/>
      <c r="C199" s="13"/>
      <c r="D199" s="24"/>
      <c r="E199" s="24"/>
      <c r="F199" s="24"/>
      <c r="G199" s="185"/>
      <c r="H199" s="107"/>
      <c r="I199" s="13"/>
      <c r="J199" s="13"/>
    </row>
    <row r="200" spans="1:10" ht="12.75">
      <c r="A200" s="107"/>
      <c r="B200" s="107"/>
      <c r="C200" s="13"/>
      <c r="D200" s="24"/>
      <c r="E200" s="24"/>
      <c r="F200" s="24"/>
      <c r="G200" s="203"/>
      <c r="H200" s="107"/>
      <c r="I200" s="13"/>
      <c r="J200" s="13"/>
    </row>
    <row r="201" spans="1:10" ht="12.75">
      <c r="A201" s="107"/>
      <c r="B201" s="107"/>
      <c r="C201" s="13"/>
      <c r="D201" s="24"/>
      <c r="E201" s="24"/>
      <c r="F201" s="24"/>
      <c r="G201" s="203"/>
      <c r="H201" s="107"/>
      <c r="I201" s="13"/>
      <c r="J201" s="13"/>
    </row>
    <row r="202" spans="1:10" ht="12.75">
      <c r="A202" s="107"/>
      <c r="B202" s="107"/>
      <c r="C202" s="107"/>
      <c r="D202" s="140"/>
      <c r="E202" s="140"/>
      <c r="F202" s="140"/>
      <c r="G202" s="203"/>
      <c r="H202" s="107"/>
      <c r="I202" s="107"/>
      <c r="J202" s="13"/>
    </row>
    <row r="203" spans="1:10" ht="12.75">
      <c r="A203" s="107"/>
      <c r="B203" s="107"/>
      <c r="C203" s="107"/>
      <c r="D203" s="140"/>
      <c r="E203" s="140"/>
      <c r="F203" s="140"/>
      <c r="G203" s="203"/>
      <c r="H203" s="107"/>
      <c r="I203" s="107"/>
      <c r="J203" s="13"/>
    </row>
    <row r="204" spans="1:10" ht="12.75">
      <c r="A204" s="107"/>
      <c r="B204" s="107"/>
      <c r="C204" s="13"/>
      <c r="D204" s="24"/>
      <c r="E204" s="24"/>
      <c r="F204" s="24"/>
      <c r="G204" s="203"/>
      <c r="H204" s="114"/>
      <c r="I204" s="13"/>
      <c r="J204" s="13"/>
    </row>
    <row r="205" spans="1:10" ht="12.75">
      <c r="A205" s="107"/>
      <c r="B205" s="107"/>
      <c r="C205" s="13"/>
      <c r="D205" s="24"/>
      <c r="E205" s="24"/>
      <c r="F205" s="24"/>
      <c r="G205" s="203"/>
      <c r="H205" s="114"/>
      <c r="I205" s="13"/>
      <c r="J205" s="13"/>
    </row>
    <row r="206" spans="1:10" ht="12.75">
      <c r="A206" s="107"/>
      <c r="B206" s="107"/>
      <c r="C206" s="13"/>
      <c r="D206" s="24"/>
      <c r="E206" s="24"/>
      <c r="F206" s="24"/>
      <c r="G206" s="203"/>
      <c r="H206" s="114"/>
      <c r="I206" s="13"/>
      <c r="J206" s="13"/>
    </row>
    <row r="207" spans="1:10" ht="12.75">
      <c r="A207" s="107"/>
      <c r="B207" s="107"/>
      <c r="C207" s="13"/>
      <c r="D207" s="24"/>
      <c r="E207" s="24"/>
      <c r="F207" s="24"/>
      <c r="G207" s="203"/>
      <c r="H207" s="107"/>
      <c r="I207" s="13"/>
      <c r="J207" s="13"/>
    </row>
    <row r="208" spans="1:10" ht="12.75">
      <c r="A208" s="93"/>
      <c r="B208" s="107"/>
      <c r="C208" s="13"/>
      <c r="D208" s="24"/>
      <c r="E208" s="24"/>
      <c r="F208" s="24"/>
      <c r="G208" s="206"/>
      <c r="H208" s="107"/>
      <c r="I208" s="13"/>
      <c r="J208" s="13"/>
    </row>
    <row r="209" spans="1:10" ht="12.75">
      <c r="A209" s="107"/>
      <c r="B209" s="107"/>
      <c r="C209" s="13"/>
      <c r="D209" s="24"/>
      <c r="E209" s="24"/>
      <c r="F209" s="24"/>
      <c r="G209" s="203"/>
      <c r="H209" s="107"/>
      <c r="I209" s="13"/>
      <c r="J209" s="13"/>
    </row>
    <row r="210" spans="1:10" ht="12.75">
      <c r="A210" s="107"/>
      <c r="B210" s="107"/>
      <c r="C210" s="13"/>
      <c r="D210" s="24"/>
      <c r="E210" s="24"/>
      <c r="F210" s="24"/>
      <c r="G210" s="203"/>
      <c r="H210" s="107"/>
      <c r="I210" s="13"/>
      <c r="J210" s="13"/>
    </row>
    <row r="211" spans="1:10" ht="12.75">
      <c r="A211" s="13"/>
      <c r="B211" s="13"/>
      <c r="C211" s="13"/>
      <c r="D211" s="24"/>
      <c r="E211" s="24"/>
      <c r="F211" s="24"/>
      <c r="G211" s="185"/>
      <c r="H211" s="13"/>
      <c r="I211" s="13"/>
      <c r="J211" s="13"/>
    </row>
    <row r="212" spans="1:10" ht="12.75">
      <c r="A212" s="13"/>
      <c r="B212" s="13"/>
      <c r="C212" s="13"/>
      <c r="D212" s="24"/>
      <c r="E212" s="24"/>
      <c r="F212" s="24"/>
      <c r="G212" s="185"/>
      <c r="H212" s="13"/>
      <c r="I212" s="13"/>
      <c r="J212" s="13"/>
    </row>
    <row r="213" spans="1:10" ht="12.75">
      <c r="A213" s="13"/>
      <c r="B213" s="13"/>
      <c r="C213" s="13"/>
      <c r="D213" s="24"/>
      <c r="E213" s="24"/>
      <c r="F213" s="24"/>
      <c r="G213" s="185"/>
      <c r="H213" s="13"/>
      <c r="I213" s="13"/>
      <c r="J213" s="13"/>
    </row>
    <row r="214" spans="1:10" ht="12.75">
      <c r="A214" s="13"/>
      <c r="B214" s="13"/>
      <c r="C214" s="13"/>
      <c r="D214" s="24"/>
      <c r="E214" s="24"/>
      <c r="F214" s="24"/>
      <c r="G214" s="185"/>
      <c r="H214" s="13"/>
      <c r="I214" s="13"/>
      <c r="J214" s="13"/>
    </row>
    <row r="215" spans="1:10" ht="12.75">
      <c r="A215" s="13"/>
      <c r="B215" s="13"/>
      <c r="C215" s="13"/>
      <c r="D215" s="24"/>
      <c r="E215" s="24"/>
      <c r="F215" s="24"/>
      <c r="G215" s="185"/>
      <c r="H215" s="13"/>
      <c r="I215" s="13"/>
      <c r="J215" s="13"/>
    </row>
    <row r="216" spans="1:10" ht="12.75">
      <c r="A216" s="13"/>
      <c r="B216" s="13"/>
      <c r="C216" s="13"/>
      <c r="D216" s="24"/>
      <c r="E216" s="24"/>
      <c r="F216" s="24"/>
      <c r="G216" s="185"/>
      <c r="H216" s="13"/>
      <c r="I216" s="13"/>
      <c r="J216" s="13"/>
    </row>
    <row r="217" spans="1:10" ht="12.75">
      <c r="A217" s="13"/>
      <c r="B217" s="13"/>
      <c r="C217" s="13"/>
      <c r="D217" s="24"/>
      <c r="E217" s="24"/>
      <c r="F217" s="24"/>
      <c r="G217" s="185"/>
      <c r="H217" s="13"/>
      <c r="I217" s="13"/>
      <c r="J217" s="13"/>
    </row>
    <row r="218" spans="1:10" ht="12.75">
      <c r="A218" s="13"/>
      <c r="B218" s="13"/>
      <c r="C218" s="13"/>
      <c r="D218" s="24"/>
      <c r="E218" s="24"/>
      <c r="F218" s="24"/>
      <c r="G218" s="185"/>
      <c r="H218" s="13"/>
      <c r="I218" s="13"/>
      <c r="J218" s="13"/>
    </row>
    <row r="219" spans="1:10" ht="12.75">
      <c r="A219" s="13"/>
      <c r="B219" s="13"/>
      <c r="C219" s="13"/>
      <c r="D219" s="24"/>
      <c r="E219" s="24"/>
      <c r="F219" s="24"/>
      <c r="G219" s="185"/>
      <c r="H219" s="13"/>
      <c r="I219" s="13"/>
      <c r="J219" s="13"/>
    </row>
    <row r="220" spans="1:10" ht="12.75">
      <c r="A220" s="13"/>
      <c r="B220" s="13"/>
      <c r="C220" s="13"/>
      <c r="D220" s="24"/>
      <c r="E220" s="24"/>
      <c r="F220" s="24"/>
      <c r="G220" s="185"/>
      <c r="H220" s="13"/>
      <c r="I220" s="13"/>
      <c r="J220" s="13"/>
    </row>
    <row r="221" spans="1:10" ht="12.75">
      <c r="A221" s="13"/>
      <c r="B221" s="13"/>
      <c r="C221" s="13"/>
      <c r="D221" s="24"/>
      <c r="E221" s="24"/>
      <c r="F221" s="24"/>
      <c r="G221" s="185"/>
      <c r="H221" s="13"/>
      <c r="I221" s="13"/>
      <c r="J221" s="13"/>
    </row>
    <row r="222" spans="1:10" ht="12.75">
      <c r="A222" s="13"/>
      <c r="B222" s="13"/>
      <c r="C222" s="13"/>
      <c r="D222" s="24"/>
      <c r="E222" s="24"/>
      <c r="F222" s="24"/>
      <c r="G222" s="185"/>
      <c r="H222" s="13"/>
      <c r="I222" s="13"/>
      <c r="J222" s="13"/>
    </row>
    <row r="223" spans="1:10" ht="15.75">
      <c r="A223" s="117"/>
      <c r="B223" s="117"/>
      <c r="C223" s="13"/>
      <c r="D223" s="24"/>
      <c r="E223" s="24"/>
      <c r="F223" s="24"/>
      <c r="G223" s="185"/>
      <c r="H223" s="13"/>
      <c r="I223" s="13"/>
      <c r="J223" s="13"/>
    </row>
    <row r="224" spans="1:10" ht="12.75">
      <c r="A224" s="13"/>
      <c r="B224" s="13"/>
      <c r="C224" s="13"/>
      <c r="D224" s="24"/>
      <c r="E224" s="24"/>
      <c r="F224" s="24"/>
      <c r="G224" s="185"/>
      <c r="H224" s="13"/>
      <c r="I224" s="13"/>
      <c r="J224" s="13"/>
    </row>
    <row r="225" spans="1:10" ht="22.5" customHeight="1">
      <c r="A225" s="93"/>
      <c r="B225" s="93"/>
      <c r="C225" s="93"/>
      <c r="D225" s="101"/>
      <c r="E225" s="101"/>
      <c r="F225" s="101"/>
      <c r="G225" s="207"/>
      <c r="H225" s="216"/>
      <c r="I225" s="13"/>
      <c r="J225" s="13"/>
    </row>
    <row r="226" spans="1:10" ht="12.75">
      <c r="A226" s="13"/>
      <c r="B226" s="13"/>
      <c r="C226" s="13"/>
      <c r="D226" s="24"/>
      <c r="E226" s="24"/>
      <c r="F226" s="24"/>
      <c r="G226" s="185"/>
      <c r="H226" s="13"/>
      <c r="I226" s="13"/>
      <c r="J226" s="13"/>
    </row>
    <row r="227" spans="1:10" ht="12.75">
      <c r="A227" s="13"/>
      <c r="B227" s="13"/>
      <c r="C227" s="13"/>
      <c r="D227" s="24"/>
      <c r="E227" s="24"/>
      <c r="F227" s="24"/>
      <c r="G227" s="203"/>
      <c r="H227" s="114"/>
      <c r="I227" s="13"/>
      <c r="J227" s="13"/>
    </row>
    <row r="228" spans="1:10" ht="12.75">
      <c r="A228" s="107"/>
      <c r="B228" s="107"/>
      <c r="C228" s="13"/>
      <c r="D228" s="24"/>
      <c r="E228" s="24"/>
      <c r="F228" s="24"/>
      <c r="G228" s="203"/>
      <c r="H228" s="114"/>
      <c r="I228" s="13"/>
      <c r="J228" s="13"/>
    </row>
    <row r="229" spans="1:10" ht="12.75">
      <c r="A229" s="107"/>
      <c r="B229" s="107"/>
      <c r="C229" s="13"/>
      <c r="D229" s="24"/>
      <c r="E229" s="24"/>
      <c r="F229" s="24"/>
      <c r="G229" s="203"/>
      <c r="H229" s="114"/>
      <c r="I229" s="13"/>
      <c r="J229" s="13"/>
    </row>
    <row r="230" spans="1:10" ht="12.75">
      <c r="A230" s="107"/>
      <c r="B230" s="107"/>
      <c r="C230" s="13"/>
      <c r="D230" s="24"/>
      <c r="E230" s="24"/>
      <c r="F230" s="24"/>
      <c r="G230" s="203"/>
      <c r="H230" s="114"/>
      <c r="I230" s="13"/>
      <c r="J230" s="13"/>
    </row>
    <row r="231" spans="1:10" ht="12.75">
      <c r="A231" s="107"/>
      <c r="B231" s="107"/>
      <c r="C231" s="107"/>
      <c r="D231" s="140"/>
      <c r="E231" s="140"/>
      <c r="F231" s="140"/>
      <c r="G231" s="203"/>
      <c r="H231" s="114"/>
      <c r="I231" s="13"/>
      <c r="J231" s="13"/>
    </row>
    <row r="232" spans="1:10" ht="12.75">
      <c r="A232" s="13"/>
      <c r="B232" s="107"/>
      <c r="C232" s="13"/>
      <c r="D232" s="24"/>
      <c r="E232" s="24"/>
      <c r="F232" s="24"/>
      <c r="G232" s="203"/>
      <c r="H232" s="114"/>
      <c r="I232" s="13"/>
      <c r="J232" s="13"/>
    </row>
    <row r="233" spans="1:10" ht="12.75">
      <c r="A233" s="107"/>
      <c r="B233" s="107"/>
      <c r="C233" s="13"/>
      <c r="D233" s="24"/>
      <c r="E233" s="24"/>
      <c r="F233" s="24"/>
      <c r="G233" s="203"/>
      <c r="H233" s="114"/>
      <c r="I233" s="13"/>
      <c r="J233" s="13"/>
    </row>
    <row r="234" spans="1:10" ht="12.75">
      <c r="A234" s="107"/>
      <c r="B234" s="107"/>
      <c r="C234" s="13"/>
      <c r="D234" s="24"/>
      <c r="E234" s="24"/>
      <c r="F234" s="24"/>
      <c r="G234" s="203"/>
      <c r="H234" s="114"/>
      <c r="I234" s="13"/>
      <c r="J234" s="13"/>
    </row>
    <row r="235" spans="1:10" ht="12.75">
      <c r="A235" s="107"/>
      <c r="B235" s="107"/>
      <c r="C235" s="13"/>
      <c r="D235" s="24"/>
      <c r="E235" s="24"/>
      <c r="F235" s="24"/>
      <c r="G235" s="203"/>
      <c r="H235" s="107"/>
      <c r="I235" s="13"/>
      <c r="J235" s="13"/>
    </row>
    <row r="236" spans="1:10" ht="12.75">
      <c r="A236" s="107"/>
      <c r="B236" s="107"/>
      <c r="C236" s="13"/>
      <c r="D236" s="24"/>
      <c r="E236" s="24"/>
      <c r="F236" s="24"/>
      <c r="G236" s="203"/>
      <c r="H236" s="107"/>
      <c r="I236" s="13"/>
      <c r="J236" s="13"/>
    </row>
    <row r="237" spans="1:10" ht="12.75">
      <c r="A237" s="93"/>
      <c r="B237" s="107"/>
      <c r="C237" s="13"/>
      <c r="D237" s="24"/>
      <c r="E237" s="24"/>
      <c r="F237" s="24"/>
      <c r="G237" s="206"/>
      <c r="H237" s="107"/>
      <c r="I237" s="13"/>
      <c r="J237" s="13"/>
    </row>
    <row r="238" spans="1:10" ht="12.75">
      <c r="A238" s="107"/>
      <c r="B238" s="107"/>
      <c r="C238" s="13"/>
      <c r="D238" s="24"/>
      <c r="E238" s="24"/>
      <c r="F238" s="24"/>
      <c r="G238" s="203"/>
      <c r="H238" s="107"/>
      <c r="I238" s="13"/>
      <c r="J238" s="13"/>
    </row>
    <row r="239" spans="1:10" ht="12.75">
      <c r="A239" s="107"/>
      <c r="B239" s="107"/>
      <c r="C239" s="13"/>
      <c r="D239" s="24"/>
      <c r="E239" s="24"/>
      <c r="F239" s="24"/>
      <c r="G239" s="203"/>
      <c r="H239" s="107"/>
      <c r="I239" s="13"/>
      <c r="J239" s="13"/>
    </row>
    <row r="240" spans="1:10" ht="12.75">
      <c r="A240" s="107"/>
      <c r="B240" s="107"/>
      <c r="C240" s="107"/>
      <c r="D240" s="140"/>
      <c r="E240" s="140"/>
      <c r="F240" s="140"/>
      <c r="G240" s="203"/>
      <c r="H240" s="107"/>
      <c r="I240" s="107"/>
      <c r="J240" s="13"/>
    </row>
    <row r="241" spans="1:10" ht="12.75">
      <c r="A241" s="107"/>
      <c r="B241" s="107"/>
      <c r="C241" s="107"/>
      <c r="D241" s="140"/>
      <c r="E241" s="140"/>
      <c r="F241" s="140"/>
      <c r="G241" s="203"/>
      <c r="H241" s="107"/>
      <c r="I241" s="107"/>
      <c r="J241" s="13"/>
    </row>
    <row r="242" spans="1:10" ht="12.75">
      <c r="A242" s="107"/>
      <c r="B242" s="107"/>
      <c r="C242" s="107"/>
      <c r="D242" s="140"/>
      <c r="E242" s="140"/>
      <c r="F242" s="140"/>
      <c r="G242" s="203"/>
      <c r="H242" s="107"/>
      <c r="I242" s="107"/>
      <c r="J242" s="13"/>
    </row>
    <row r="243" spans="1:10" ht="12.75">
      <c r="A243" s="107"/>
      <c r="B243" s="107"/>
      <c r="C243" s="13"/>
      <c r="D243" s="24"/>
      <c r="E243" s="24"/>
      <c r="F243" s="24"/>
      <c r="G243" s="203"/>
      <c r="H243" s="114"/>
      <c r="I243" s="13"/>
      <c r="J243" s="13"/>
    </row>
    <row r="244" spans="1:10" ht="12.75">
      <c r="A244" s="107"/>
      <c r="B244" s="107"/>
      <c r="C244" s="13"/>
      <c r="D244" s="24"/>
      <c r="E244" s="24"/>
      <c r="F244" s="24"/>
      <c r="G244" s="203"/>
      <c r="H244" s="114"/>
      <c r="I244" s="13"/>
      <c r="J244" s="13"/>
    </row>
    <row r="245" spans="1:10" ht="12.75">
      <c r="A245" s="107"/>
      <c r="B245" s="107"/>
      <c r="C245" s="13"/>
      <c r="D245" s="24"/>
      <c r="E245" s="24"/>
      <c r="F245" s="24"/>
      <c r="G245" s="203"/>
      <c r="H245" s="114"/>
      <c r="I245" s="13"/>
      <c r="J245" s="13"/>
    </row>
    <row r="246" spans="1:10" ht="12.75">
      <c r="A246" s="107"/>
      <c r="B246" s="107"/>
      <c r="C246" s="13"/>
      <c r="D246" s="24"/>
      <c r="E246" s="24"/>
      <c r="F246" s="24"/>
      <c r="G246" s="203"/>
      <c r="H246" s="114"/>
      <c r="I246" s="13"/>
      <c r="J246" s="13"/>
    </row>
    <row r="247" spans="1:10" ht="12.75">
      <c r="A247" s="107"/>
      <c r="B247" s="107"/>
      <c r="C247" s="13"/>
      <c r="D247" s="24"/>
      <c r="E247" s="24"/>
      <c r="F247" s="24"/>
      <c r="G247" s="203"/>
      <c r="H247" s="114"/>
      <c r="I247" s="13"/>
      <c r="J247" s="13"/>
    </row>
    <row r="248" spans="1:10" ht="12.75">
      <c r="A248" s="107"/>
      <c r="B248" s="107"/>
      <c r="C248" s="13"/>
      <c r="D248" s="24"/>
      <c r="E248" s="24"/>
      <c r="F248" s="24"/>
      <c r="G248" s="203"/>
      <c r="H248" s="114"/>
      <c r="I248" s="13"/>
      <c r="J248" s="13"/>
    </row>
    <row r="249" spans="1:10" ht="12.75">
      <c r="A249" s="107"/>
      <c r="B249" s="107"/>
      <c r="C249" s="13"/>
      <c r="D249" s="24"/>
      <c r="E249" s="24"/>
      <c r="F249" s="24"/>
      <c r="G249" s="203"/>
      <c r="H249" s="114"/>
      <c r="I249" s="13"/>
      <c r="J249" s="13"/>
    </row>
    <row r="250" spans="1:10" ht="12.75">
      <c r="A250" s="107"/>
      <c r="B250" s="107"/>
      <c r="C250" s="13"/>
      <c r="D250" s="24"/>
      <c r="E250" s="24"/>
      <c r="F250" s="24"/>
      <c r="G250" s="203"/>
      <c r="H250" s="114"/>
      <c r="I250" s="13"/>
      <c r="J250" s="13"/>
    </row>
    <row r="251" spans="1:10" ht="12.75">
      <c r="A251" s="107"/>
      <c r="B251" s="107"/>
      <c r="C251" s="13"/>
      <c r="D251" s="24"/>
      <c r="E251" s="24"/>
      <c r="F251" s="24"/>
      <c r="G251" s="203"/>
      <c r="H251" s="114"/>
      <c r="I251" s="13"/>
      <c r="J251" s="13"/>
    </row>
    <row r="252" spans="1:10" ht="12.75">
      <c r="A252" s="107"/>
      <c r="B252" s="107"/>
      <c r="C252" s="13"/>
      <c r="D252" s="24"/>
      <c r="E252" s="24"/>
      <c r="F252" s="24"/>
      <c r="G252" s="203"/>
      <c r="H252" s="114"/>
      <c r="I252" s="13"/>
      <c r="J252" s="13"/>
    </row>
    <row r="253" spans="1:10" ht="12.75">
      <c r="A253" s="107"/>
      <c r="B253" s="107"/>
      <c r="C253" s="13"/>
      <c r="D253" s="24"/>
      <c r="E253" s="24"/>
      <c r="F253" s="24"/>
      <c r="G253" s="203"/>
      <c r="H253" s="114"/>
      <c r="I253" s="13"/>
      <c r="J253" s="13"/>
    </row>
    <row r="254" spans="1:10" ht="12.75">
      <c r="A254" s="107"/>
      <c r="B254" s="107"/>
      <c r="C254" s="13"/>
      <c r="D254" s="24"/>
      <c r="E254" s="24"/>
      <c r="F254" s="24"/>
      <c r="G254" s="203"/>
      <c r="H254" s="114"/>
      <c r="I254" s="13"/>
      <c r="J254" s="13"/>
    </row>
    <row r="255" spans="1:10" ht="12.75">
      <c r="A255" s="107"/>
      <c r="B255" s="107"/>
      <c r="C255" s="13"/>
      <c r="D255" s="24"/>
      <c r="E255" s="24"/>
      <c r="F255" s="24"/>
      <c r="G255" s="203"/>
      <c r="H255" s="114"/>
      <c r="I255" s="13"/>
      <c r="J255" s="13"/>
    </row>
    <row r="256" spans="1:10" ht="12.75">
      <c r="A256" s="107"/>
      <c r="B256" s="107"/>
      <c r="C256" s="13"/>
      <c r="D256" s="24"/>
      <c r="E256" s="24"/>
      <c r="F256" s="24"/>
      <c r="G256" s="203"/>
      <c r="H256" s="114"/>
      <c r="I256" s="13"/>
      <c r="J256" s="13"/>
    </row>
    <row r="257" spans="1:10" ht="12.75">
      <c r="A257" s="107"/>
      <c r="B257" s="107"/>
      <c r="C257" s="13"/>
      <c r="D257" s="24"/>
      <c r="E257" s="24"/>
      <c r="F257" s="24"/>
      <c r="G257" s="203"/>
      <c r="H257" s="114"/>
      <c r="I257" s="13"/>
      <c r="J257" s="13"/>
    </row>
    <row r="258" spans="1:10" ht="12.75">
      <c r="A258" s="107"/>
      <c r="B258" s="107"/>
      <c r="C258" s="13"/>
      <c r="D258" s="24"/>
      <c r="E258" s="24"/>
      <c r="F258" s="24"/>
      <c r="G258" s="203"/>
      <c r="H258" s="114"/>
      <c r="I258" s="13"/>
      <c r="J258" s="13"/>
    </row>
    <row r="259" spans="1:10" ht="15.75">
      <c r="A259" s="117"/>
      <c r="B259" s="117"/>
      <c r="C259" s="13"/>
      <c r="D259" s="24"/>
      <c r="E259" s="24"/>
      <c r="F259" s="24"/>
      <c r="G259" s="185"/>
      <c r="H259" s="79"/>
      <c r="I259" s="13"/>
      <c r="J259" s="13"/>
    </row>
    <row r="260" spans="4:7" ht="12.75">
      <c r="D260"/>
      <c r="E260"/>
      <c r="F260"/>
      <c r="G260"/>
    </row>
    <row r="261" spans="4:7" ht="18.75" customHeight="1">
      <c r="D261"/>
      <c r="E261"/>
      <c r="F261"/>
      <c r="G261"/>
    </row>
    <row r="262" spans="4:7" ht="12.75">
      <c r="D262"/>
      <c r="E262"/>
      <c r="F262"/>
      <c r="G262"/>
    </row>
    <row r="263" spans="4:7" ht="12.75">
      <c r="D263"/>
      <c r="E263"/>
      <c r="F263"/>
      <c r="G263"/>
    </row>
    <row r="264" spans="4:7" ht="12.75">
      <c r="D264"/>
      <c r="E264"/>
      <c r="F264"/>
      <c r="G264"/>
    </row>
    <row r="265" spans="4:7" ht="12.75">
      <c r="D265"/>
      <c r="E265"/>
      <c r="F265"/>
      <c r="G265"/>
    </row>
    <row r="266" spans="4:7" ht="12.75">
      <c r="D266"/>
      <c r="E266"/>
      <c r="F266"/>
      <c r="G266"/>
    </row>
    <row r="267" spans="4:7" ht="12.75">
      <c r="D267"/>
      <c r="E267"/>
      <c r="F267"/>
      <c r="G267"/>
    </row>
    <row r="268" spans="4:7" ht="12.75">
      <c r="D268"/>
      <c r="E268"/>
      <c r="F268"/>
      <c r="G268"/>
    </row>
    <row r="269" spans="4:7" ht="12.75">
      <c r="D269"/>
      <c r="E269"/>
      <c r="F269"/>
      <c r="G269"/>
    </row>
    <row r="270" spans="4:7" ht="12.75">
      <c r="D270"/>
      <c r="E270"/>
      <c r="F270"/>
      <c r="G270"/>
    </row>
    <row r="271" spans="4:7" ht="12.75">
      <c r="D271"/>
      <c r="E271"/>
      <c r="F271"/>
      <c r="G271"/>
    </row>
    <row r="272" spans="4:7" ht="12.75">
      <c r="D272"/>
      <c r="E272"/>
      <c r="F272"/>
      <c r="G272"/>
    </row>
    <row r="273" spans="4:7" ht="12.75">
      <c r="D273"/>
      <c r="E273"/>
      <c r="F273"/>
      <c r="G273"/>
    </row>
    <row r="274" spans="4:7" ht="12.75">
      <c r="D274"/>
      <c r="E274"/>
      <c r="F274"/>
      <c r="G274"/>
    </row>
    <row r="275" spans="4:7" ht="12.75">
      <c r="D275"/>
      <c r="E275"/>
      <c r="F275"/>
      <c r="G275"/>
    </row>
    <row r="276" spans="4:7" ht="12.75">
      <c r="D276"/>
      <c r="E276"/>
      <c r="F276"/>
      <c r="G276"/>
    </row>
    <row r="277" spans="4:7" ht="12.75">
      <c r="D277"/>
      <c r="E277"/>
      <c r="F277"/>
      <c r="G277"/>
    </row>
    <row r="278" spans="4:7" ht="12.75">
      <c r="D278"/>
      <c r="E278"/>
      <c r="F278"/>
      <c r="G278"/>
    </row>
    <row r="279" spans="4:7" ht="12.75">
      <c r="D279"/>
      <c r="E279"/>
      <c r="F279"/>
      <c r="G279"/>
    </row>
    <row r="280" spans="4:7" ht="12.75">
      <c r="D280"/>
      <c r="E280"/>
      <c r="F280"/>
      <c r="G280"/>
    </row>
    <row r="281" spans="4:7" ht="12.75">
      <c r="D281"/>
      <c r="E281"/>
      <c r="F281"/>
      <c r="G281"/>
    </row>
    <row r="282" spans="4:7" ht="12.75">
      <c r="D282"/>
      <c r="E282"/>
      <c r="F282"/>
      <c r="G282"/>
    </row>
    <row r="283" spans="4:7" ht="12.75">
      <c r="D283"/>
      <c r="E283"/>
      <c r="F283"/>
      <c r="G283"/>
    </row>
    <row r="284" spans="4:7" ht="12.75">
      <c r="D284"/>
      <c r="E284"/>
      <c r="F284"/>
      <c r="G284"/>
    </row>
    <row r="285" spans="4:7" ht="12.75">
      <c r="D285"/>
      <c r="E285"/>
      <c r="F285"/>
      <c r="G285"/>
    </row>
    <row r="286" spans="4:7" ht="12.75">
      <c r="D286"/>
      <c r="E286"/>
      <c r="F286"/>
      <c r="G286"/>
    </row>
    <row r="287" spans="4:7" ht="12.75">
      <c r="D287"/>
      <c r="E287"/>
      <c r="F287"/>
      <c r="G287"/>
    </row>
    <row r="288" spans="4:7" ht="12.75">
      <c r="D288"/>
      <c r="E288"/>
      <c r="F288"/>
      <c r="G288"/>
    </row>
    <row r="289" spans="4:7" ht="12.75">
      <c r="D289"/>
      <c r="E289"/>
      <c r="F289"/>
      <c r="G289"/>
    </row>
    <row r="290" spans="4:7" ht="12.75">
      <c r="D290"/>
      <c r="E290"/>
      <c r="F290"/>
      <c r="G290"/>
    </row>
    <row r="291" spans="4:7" ht="12.75">
      <c r="D291"/>
      <c r="E291"/>
      <c r="F291"/>
      <c r="G291"/>
    </row>
    <row r="292" spans="4:7" ht="12.75">
      <c r="D292"/>
      <c r="E292"/>
      <c r="F292"/>
      <c r="G292"/>
    </row>
    <row r="293" spans="4:7" ht="12.75">
      <c r="D293"/>
      <c r="E293"/>
      <c r="F293"/>
      <c r="G293"/>
    </row>
    <row r="294" spans="4:7" ht="12.75">
      <c r="D294"/>
      <c r="E294"/>
      <c r="F294"/>
      <c r="G294"/>
    </row>
    <row r="295" spans="4:7" ht="12.75">
      <c r="D295"/>
      <c r="E295"/>
      <c r="F295"/>
      <c r="G295"/>
    </row>
    <row r="296" spans="4:7" ht="12.75">
      <c r="D296"/>
      <c r="E296"/>
      <c r="F296"/>
      <c r="G296"/>
    </row>
    <row r="297" spans="4:7" ht="12.75">
      <c r="D297"/>
      <c r="E297"/>
      <c r="F297"/>
      <c r="G297"/>
    </row>
    <row r="298" spans="4:7" ht="12.75">
      <c r="D298"/>
      <c r="E298"/>
      <c r="F298"/>
      <c r="G298"/>
    </row>
    <row r="299" spans="4:7" ht="12.75">
      <c r="D299"/>
      <c r="E299"/>
      <c r="F299"/>
      <c r="G299"/>
    </row>
    <row r="300" spans="4:7" ht="12.75">
      <c r="D300"/>
      <c r="E300"/>
      <c r="F300"/>
      <c r="G300"/>
    </row>
    <row r="301" spans="4:7" ht="20.25" customHeight="1">
      <c r="D301"/>
      <c r="E301"/>
      <c r="F301"/>
      <c r="G301"/>
    </row>
    <row r="302" spans="4:7" ht="12.75">
      <c r="D302"/>
      <c r="E302"/>
      <c r="F302"/>
      <c r="G302"/>
    </row>
    <row r="303" spans="4:7" ht="12.75">
      <c r="D303"/>
      <c r="E303"/>
      <c r="F303"/>
      <c r="G303"/>
    </row>
    <row r="304" spans="4:7" ht="12.75">
      <c r="D304"/>
      <c r="E304"/>
      <c r="F304"/>
      <c r="G304"/>
    </row>
    <row r="305" spans="4:7" ht="12.75">
      <c r="D305"/>
      <c r="E305"/>
      <c r="F305"/>
      <c r="G305"/>
    </row>
    <row r="306" spans="4:7" ht="12.75">
      <c r="D306"/>
      <c r="E306"/>
      <c r="F306"/>
      <c r="G306"/>
    </row>
    <row r="307" spans="4:7" ht="12.75">
      <c r="D307"/>
      <c r="E307"/>
      <c r="F307"/>
      <c r="G307"/>
    </row>
    <row r="308" spans="4:7" ht="12.75">
      <c r="D308"/>
      <c r="E308"/>
      <c r="F308"/>
      <c r="G308"/>
    </row>
    <row r="309" spans="4:7" ht="12.75">
      <c r="D309"/>
      <c r="E309"/>
      <c r="F309"/>
      <c r="G309"/>
    </row>
    <row r="310" spans="4:7" ht="12.75">
      <c r="D310"/>
      <c r="E310"/>
      <c r="F310"/>
      <c r="G310"/>
    </row>
    <row r="311" spans="4:7" ht="12.75">
      <c r="D311"/>
      <c r="E311"/>
      <c r="F311"/>
      <c r="G311"/>
    </row>
    <row r="312" spans="4:7" ht="12.75">
      <c r="D312"/>
      <c r="E312"/>
      <c r="F312"/>
      <c r="G312"/>
    </row>
    <row r="313" spans="4:7" ht="12.75">
      <c r="D313"/>
      <c r="E313"/>
      <c r="F313"/>
      <c r="G313"/>
    </row>
    <row r="314" spans="4:7" ht="12.75">
      <c r="D314"/>
      <c r="E314"/>
      <c r="F314"/>
      <c r="G314"/>
    </row>
    <row r="315" spans="4:7" ht="12.75">
      <c r="D315"/>
      <c r="E315"/>
      <c r="F315"/>
      <c r="G315"/>
    </row>
    <row r="316" spans="4:7" ht="12.75">
      <c r="D316"/>
      <c r="E316"/>
      <c r="F316"/>
      <c r="G316"/>
    </row>
    <row r="317" spans="4:7" ht="12.75">
      <c r="D317"/>
      <c r="E317"/>
      <c r="F317"/>
      <c r="G317"/>
    </row>
    <row r="318" spans="4:7" ht="12.75">
      <c r="D318"/>
      <c r="E318"/>
      <c r="F318"/>
      <c r="G318"/>
    </row>
    <row r="319" spans="4:7" ht="12.75">
      <c r="D319"/>
      <c r="E319"/>
      <c r="F319"/>
      <c r="G319"/>
    </row>
    <row r="320" spans="4:7" ht="12.75">
      <c r="D320"/>
      <c r="E320"/>
      <c r="F320"/>
      <c r="G320"/>
    </row>
    <row r="321" spans="4:7" ht="12.75">
      <c r="D321"/>
      <c r="E321"/>
      <c r="F321"/>
      <c r="G321"/>
    </row>
    <row r="322" spans="4:7" ht="12.75">
      <c r="D322"/>
      <c r="E322"/>
      <c r="F322"/>
      <c r="G322"/>
    </row>
    <row r="323" spans="4:7" ht="12.75">
      <c r="D323"/>
      <c r="E323"/>
      <c r="F323"/>
      <c r="G323"/>
    </row>
    <row r="324" spans="4:7" ht="12.75">
      <c r="D324"/>
      <c r="E324"/>
      <c r="F324"/>
      <c r="G324"/>
    </row>
    <row r="325" spans="4:7" ht="12.75">
      <c r="D325"/>
      <c r="E325"/>
      <c r="F325"/>
      <c r="G325"/>
    </row>
    <row r="326" spans="4:7" ht="12.75">
      <c r="D326"/>
      <c r="E326"/>
      <c r="F326"/>
      <c r="G326"/>
    </row>
    <row r="327" spans="4:7" ht="12.75">
      <c r="D327"/>
      <c r="E327"/>
      <c r="F327"/>
      <c r="G327"/>
    </row>
    <row r="328" spans="4:7" ht="12.75">
      <c r="D328"/>
      <c r="E328"/>
      <c r="F328"/>
      <c r="G328"/>
    </row>
    <row r="329" spans="4:7" ht="12.75">
      <c r="D329"/>
      <c r="E329"/>
      <c r="F329"/>
      <c r="G329"/>
    </row>
    <row r="330" spans="4:7" ht="12.75">
      <c r="D330"/>
      <c r="E330"/>
      <c r="F330"/>
      <c r="G330"/>
    </row>
    <row r="331" spans="4:7" ht="12.75">
      <c r="D331"/>
      <c r="E331"/>
      <c r="F331"/>
      <c r="G331"/>
    </row>
    <row r="332" spans="4:7" ht="12.75">
      <c r="D332"/>
      <c r="E332"/>
      <c r="F332"/>
      <c r="G332"/>
    </row>
    <row r="333" spans="4:7" ht="12.75">
      <c r="D333"/>
      <c r="E333"/>
      <c r="F333"/>
      <c r="G333"/>
    </row>
    <row r="334" spans="4:7" ht="12.75">
      <c r="D334"/>
      <c r="E334"/>
      <c r="F334"/>
      <c r="G334"/>
    </row>
    <row r="335" spans="4:7" ht="12.75">
      <c r="D335"/>
      <c r="E335"/>
      <c r="F335"/>
      <c r="G335"/>
    </row>
    <row r="336" spans="4:7" ht="21" customHeight="1">
      <c r="D336"/>
      <c r="E336"/>
      <c r="F336"/>
      <c r="G336"/>
    </row>
    <row r="337" spans="4:7" ht="12.75">
      <c r="D337"/>
      <c r="E337"/>
      <c r="F337"/>
      <c r="G337"/>
    </row>
    <row r="338" spans="4:7" ht="12.75">
      <c r="D338"/>
      <c r="E338"/>
      <c r="F338"/>
      <c r="G338"/>
    </row>
    <row r="339" spans="4:7" ht="12.75">
      <c r="D339"/>
      <c r="E339"/>
      <c r="F339"/>
      <c r="G339"/>
    </row>
    <row r="340" spans="4:7" ht="12.75">
      <c r="D340"/>
      <c r="E340"/>
      <c r="F340"/>
      <c r="G340"/>
    </row>
    <row r="341" spans="4:7" ht="12.75">
      <c r="D341"/>
      <c r="E341"/>
      <c r="F341"/>
      <c r="G341"/>
    </row>
    <row r="342" spans="4:7" ht="12.75">
      <c r="D342"/>
      <c r="E342"/>
      <c r="F342"/>
      <c r="G342"/>
    </row>
    <row r="343" spans="4:7" ht="12.75">
      <c r="D343"/>
      <c r="E343"/>
      <c r="F343"/>
      <c r="G343"/>
    </row>
    <row r="344" spans="4:7" ht="12.75">
      <c r="D344"/>
      <c r="E344"/>
      <c r="F344"/>
      <c r="G344"/>
    </row>
    <row r="345" spans="4:7" ht="12.75">
      <c r="D345"/>
      <c r="E345"/>
      <c r="F345"/>
      <c r="G345"/>
    </row>
    <row r="346" spans="4:7" ht="12.75">
      <c r="D346"/>
      <c r="E346"/>
      <c r="F346"/>
      <c r="G346"/>
    </row>
    <row r="347" spans="4:7" ht="12.75">
      <c r="D347"/>
      <c r="E347"/>
      <c r="F347"/>
      <c r="G347"/>
    </row>
    <row r="348" spans="4:7" ht="12.75">
      <c r="D348"/>
      <c r="E348"/>
      <c r="F348"/>
      <c r="G348"/>
    </row>
    <row r="349" spans="4:7" ht="12.75">
      <c r="D349"/>
      <c r="E349"/>
      <c r="F349"/>
      <c r="G349"/>
    </row>
    <row r="350" spans="4:7" ht="12.75">
      <c r="D350"/>
      <c r="E350"/>
      <c r="F350"/>
      <c r="G350"/>
    </row>
    <row r="351" spans="4:7" ht="12.75">
      <c r="D351"/>
      <c r="E351"/>
      <c r="F351"/>
      <c r="G351"/>
    </row>
    <row r="352" spans="4:7" ht="12.75">
      <c r="D352"/>
      <c r="E352"/>
      <c r="F352"/>
      <c r="G352"/>
    </row>
    <row r="353" spans="4:7" ht="12.75">
      <c r="D353"/>
      <c r="E353"/>
      <c r="F353"/>
      <c r="G353"/>
    </row>
    <row r="354" spans="4:7" ht="12.75">
      <c r="D354"/>
      <c r="E354"/>
      <c r="F354"/>
      <c r="G354"/>
    </row>
    <row r="355" spans="4:7" ht="12.75">
      <c r="D355"/>
      <c r="E355"/>
      <c r="F355"/>
      <c r="G355"/>
    </row>
    <row r="356" spans="4:7" ht="12.75">
      <c r="D356"/>
      <c r="E356"/>
      <c r="F356"/>
      <c r="G356"/>
    </row>
    <row r="357" spans="4:7" ht="12.75">
      <c r="D357"/>
      <c r="E357"/>
      <c r="F357"/>
      <c r="G357"/>
    </row>
    <row r="358" spans="4:7" ht="12.75">
      <c r="D358"/>
      <c r="E358"/>
      <c r="F358"/>
      <c r="G358"/>
    </row>
    <row r="359" spans="4:7" ht="12.75">
      <c r="D359"/>
      <c r="E359"/>
      <c r="F359"/>
      <c r="G359"/>
    </row>
    <row r="360" spans="4:7" ht="12.75">
      <c r="D360"/>
      <c r="E360"/>
      <c r="F360"/>
      <c r="G360"/>
    </row>
    <row r="361" spans="4:7" ht="12.75">
      <c r="D361"/>
      <c r="E361"/>
      <c r="F361"/>
      <c r="G361"/>
    </row>
    <row r="362" spans="4:7" ht="12.75">
      <c r="D362"/>
      <c r="E362"/>
      <c r="F362"/>
      <c r="G362"/>
    </row>
    <row r="363" spans="4:7" ht="12.75">
      <c r="D363"/>
      <c r="E363"/>
      <c r="F363"/>
      <c r="G363"/>
    </row>
    <row r="364" spans="4:7" ht="12.75">
      <c r="D364"/>
      <c r="E364"/>
      <c r="F364"/>
      <c r="G364"/>
    </row>
    <row r="365" spans="4:7" ht="12.75">
      <c r="D365"/>
      <c r="E365"/>
      <c r="F365"/>
      <c r="G365"/>
    </row>
    <row r="366" spans="4:7" ht="12.75">
      <c r="D366"/>
      <c r="E366"/>
      <c r="F366"/>
      <c r="G366"/>
    </row>
    <row r="367" spans="4:7" ht="12.75">
      <c r="D367"/>
      <c r="E367"/>
      <c r="F367"/>
      <c r="G367"/>
    </row>
    <row r="368" spans="4:7" ht="12.75">
      <c r="D368"/>
      <c r="E368"/>
      <c r="F368"/>
      <c r="G368"/>
    </row>
    <row r="369" spans="4:7" ht="12.75">
      <c r="D369"/>
      <c r="E369"/>
      <c r="F369"/>
      <c r="G369"/>
    </row>
    <row r="370" spans="4:7" ht="12.75">
      <c r="D370"/>
      <c r="E370"/>
      <c r="F370"/>
      <c r="G370"/>
    </row>
    <row r="371" spans="4:7" ht="12.75">
      <c r="D371"/>
      <c r="E371"/>
      <c r="F371"/>
      <c r="G371"/>
    </row>
    <row r="372" spans="4:7" ht="21" customHeight="1">
      <c r="D372"/>
      <c r="E372"/>
      <c r="F372"/>
      <c r="G372"/>
    </row>
    <row r="373" spans="4:7" ht="12.75">
      <c r="D373"/>
      <c r="E373"/>
      <c r="F373"/>
      <c r="G373"/>
    </row>
    <row r="374" spans="4:7" ht="12.75">
      <c r="D374"/>
      <c r="E374"/>
      <c r="F374"/>
      <c r="G374"/>
    </row>
    <row r="375" spans="4:7" ht="12.75">
      <c r="D375"/>
      <c r="E375"/>
      <c r="F375"/>
      <c r="G375"/>
    </row>
    <row r="376" spans="4:7" ht="12.75">
      <c r="D376"/>
      <c r="E376"/>
      <c r="F376"/>
      <c r="G376"/>
    </row>
    <row r="377" spans="4:7" ht="12.75">
      <c r="D377"/>
      <c r="E377"/>
      <c r="F377"/>
      <c r="G377"/>
    </row>
    <row r="378" spans="4:7" ht="12.75">
      <c r="D378"/>
      <c r="E378"/>
      <c r="F378"/>
      <c r="G378"/>
    </row>
    <row r="379" spans="4:7" ht="12.75">
      <c r="D379"/>
      <c r="E379"/>
      <c r="F379"/>
      <c r="G379"/>
    </row>
    <row r="380" spans="4:7" ht="12.75">
      <c r="D380"/>
      <c r="E380"/>
      <c r="F380"/>
      <c r="G380"/>
    </row>
    <row r="381" spans="4:7" ht="12.75">
      <c r="D381"/>
      <c r="E381"/>
      <c r="F381"/>
      <c r="G381"/>
    </row>
    <row r="382" spans="4:7" ht="12.75">
      <c r="D382"/>
      <c r="E382"/>
      <c r="F382"/>
      <c r="G382"/>
    </row>
    <row r="383" spans="4:7" ht="12.75">
      <c r="D383"/>
      <c r="E383"/>
      <c r="F383"/>
      <c r="G383"/>
    </row>
    <row r="384" spans="4:7" ht="12.75">
      <c r="D384"/>
      <c r="E384"/>
      <c r="F384"/>
      <c r="G384"/>
    </row>
    <row r="385" spans="4:7" ht="12.75">
      <c r="D385"/>
      <c r="E385"/>
      <c r="F385"/>
      <c r="G385"/>
    </row>
    <row r="386" spans="4:7" ht="12.75">
      <c r="D386"/>
      <c r="E386"/>
      <c r="F386"/>
      <c r="G386"/>
    </row>
    <row r="387" spans="4:7" ht="12.75">
      <c r="D387"/>
      <c r="E387"/>
      <c r="F387"/>
      <c r="G387"/>
    </row>
    <row r="388" spans="4:7" ht="12.75">
      <c r="D388"/>
      <c r="E388"/>
      <c r="F388"/>
      <c r="G388"/>
    </row>
    <row r="389" spans="4:7" ht="12.75">
      <c r="D389"/>
      <c r="E389"/>
      <c r="F389"/>
      <c r="G389"/>
    </row>
    <row r="390" spans="1:10" ht="12.75">
      <c r="A390" s="107"/>
      <c r="B390" s="107"/>
      <c r="C390" s="13"/>
      <c r="D390" s="24"/>
      <c r="E390" s="24"/>
      <c r="F390" s="205"/>
      <c r="G390" s="203"/>
      <c r="H390" s="114"/>
      <c r="I390" s="13"/>
      <c r="J390" s="13"/>
    </row>
    <row r="391" spans="1:10" ht="12.75">
      <c r="A391" s="107"/>
      <c r="B391" s="107"/>
      <c r="C391" s="13"/>
      <c r="D391" s="24"/>
      <c r="E391" s="24"/>
      <c r="F391" s="205"/>
      <c r="G391" s="203"/>
      <c r="H391" s="114"/>
      <c r="I391" s="13"/>
      <c r="J391" s="13"/>
    </row>
    <row r="392" spans="1:10" ht="12.75">
      <c r="A392" s="107"/>
      <c r="B392" s="107"/>
      <c r="C392" s="13"/>
      <c r="D392" s="24"/>
      <c r="E392" s="24"/>
      <c r="F392" s="205"/>
      <c r="G392" s="203"/>
      <c r="H392" s="114"/>
      <c r="I392" s="13"/>
      <c r="J392" s="13"/>
    </row>
    <row r="393" spans="1:10" ht="12.75">
      <c r="A393" s="107"/>
      <c r="B393" s="13"/>
      <c r="C393" s="13"/>
      <c r="D393" s="24"/>
      <c r="E393" s="24"/>
      <c r="F393" s="205"/>
      <c r="G393" s="203"/>
      <c r="H393" s="114"/>
      <c r="I393" s="13"/>
      <c r="J393" s="13"/>
    </row>
    <row r="394" spans="1:10" ht="12.75">
      <c r="A394" s="107"/>
      <c r="B394" s="13"/>
      <c r="C394" s="13"/>
      <c r="D394" s="24"/>
      <c r="E394" s="24"/>
      <c r="F394" s="205"/>
      <c r="G394" s="203"/>
      <c r="H394" s="114"/>
      <c r="I394" s="13"/>
      <c r="J394" s="13"/>
    </row>
    <row r="395" spans="1:10" ht="12.75">
      <c r="A395" s="107"/>
      <c r="B395" s="107"/>
      <c r="C395" s="13"/>
      <c r="D395" s="24"/>
      <c r="E395" s="24"/>
      <c r="F395" s="205"/>
      <c r="G395" s="218"/>
      <c r="H395" s="114"/>
      <c r="I395" s="13"/>
      <c r="J395" s="13"/>
    </row>
    <row r="396" spans="1:10" ht="12.75">
      <c r="A396" s="107"/>
      <c r="B396" s="107"/>
      <c r="C396" s="13"/>
      <c r="D396" s="24"/>
      <c r="E396" s="24"/>
      <c r="F396" s="205"/>
      <c r="G396" s="218"/>
      <c r="H396" s="114"/>
      <c r="I396" s="13"/>
      <c r="J396" s="13"/>
    </row>
    <row r="397" spans="1:10" ht="12.75">
      <c r="A397" s="107"/>
      <c r="B397" s="107"/>
      <c r="C397" s="13"/>
      <c r="D397" s="24"/>
      <c r="E397" s="24"/>
      <c r="F397" s="205"/>
      <c r="G397" s="218"/>
      <c r="H397" s="114"/>
      <c r="I397" s="13"/>
      <c r="J397" s="13"/>
    </row>
    <row r="398" spans="1:10" ht="12.75">
      <c r="A398" s="107"/>
      <c r="B398" s="107"/>
      <c r="C398" s="13"/>
      <c r="D398" s="24"/>
      <c r="E398" s="24"/>
      <c r="F398" s="205"/>
      <c r="G398" s="218"/>
      <c r="H398" s="114"/>
      <c r="I398" s="13"/>
      <c r="J398" s="13"/>
    </row>
    <row r="399" spans="1:10" ht="12.75">
      <c r="A399" s="107"/>
      <c r="B399" s="107"/>
      <c r="C399" s="13"/>
      <c r="D399" s="24"/>
      <c r="E399" s="24"/>
      <c r="F399" s="205"/>
      <c r="G399" s="218"/>
      <c r="H399" s="114"/>
      <c r="I399" s="13"/>
      <c r="J399" s="13"/>
    </row>
    <row r="400" spans="1:10" ht="12.75">
      <c r="A400" s="107"/>
      <c r="B400" s="13"/>
      <c r="C400" s="13"/>
      <c r="D400" s="24"/>
      <c r="E400" s="24"/>
      <c r="F400" s="205"/>
      <c r="G400" s="218"/>
      <c r="H400" s="114"/>
      <c r="I400" s="13"/>
      <c r="J400" s="13"/>
    </row>
    <row r="401" spans="1:10" ht="12.75">
      <c r="A401" s="107"/>
      <c r="B401" s="107"/>
      <c r="C401" s="13"/>
      <c r="D401" s="24"/>
      <c r="E401" s="24"/>
      <c r="F401" s="205"/>
      <c r="G401" s="218"/>
      <c r="H401" s="114"/>
      <c r="I401" s="13"/>
      <c r="J401" s="13"/>
    </row>
    <row r="402" spans="1:10" ht="12.75">
      <c r="A402" s="107"/>
      <c r="B402" s="107"/>
      <c r="C402" s="13"/>
      <c r="D402" s="24"/>
      <c r="E402" s="24"/>
      <c r="F402" s="205"/>
      <c r="G402" s="218"/>
      <c r="H402" s="114"/>
      <c r="I402" s="13"/>
      <c r="J402" s="13"/>
    </row>
    <row r="403" spans="1:10" ht="12.75">
      <c r="A403" s="107"/>
      <c r="B403" s="107"/>
      <c r="C403" s="13"/>
      <c r="D403" s="24"/>
      <c r="E403" s="24"/>
      <c r="F403" s="205"/>
      <c r="G403" s="218"/>
      <c r="H403" s="114"/>
      <c r="I403" s="13"/>
      <c r="J403" s="13"/>
    </row>
    <row r="404" spans="1:10" ht="12.75">
      <c r="A404" s="107"/>
      <c r="B404" s="107"/>
      <c r="C404" s="13"/>
      <c r="D404" s="24"/>
      <c r="E404" s="24"/>
      <c r="F404" s="205"/>
      <c r="G404" s="218"/>
      <c r="H404" s="114"/>
      <c r="I404" s="13"/>
      <c r="J404" s="13"/>
    </row>
    <row r="405" spans="1:10" ht="12.75">
      <c r="A405" s="13"/>
      <c r="B405" s="13"/>
      <c r="C405" s="13"/>
      <c r="D405" s="24"/>
      <c r="E405" s="24"/>
      <c r="F405" s="205"/>
      <c r="G405" s="218"/>
      <c r="H405" s="114"/>
      <c r="I405" s="13"/>
      <c r="J405" s="13"/>
    </row>
    <row r="406" spans="1:10" ht="12.75">
      <c r="A406" s="107"/>
      <c r="B406" s="107"/>
      <c r="C406" s="13"/>
      <c r="D406" s="24"/>
      <c r="E406" s="24"/>
      <c r="F406" s="205"/>
      <c r="G406" s="218"/>
      <c r="H406" s="114"/>
      <c r="I406" s="13"/>
      <c r="J406" s="13"/>
    </row>
    <row r="407" spans="1:10" ht="12.75">
      <c r="A407" s="107"/>
      <c r="B407" s="107"/>
      <c r="C407" s="13"/>
      <c r="D407" s="24"/>
      <c r="E407" s="24"/>
      <c r="F407" s="205"/>
      <c r="G407" s="218"/>
      <c r="H407" s="114"/>
      <c r="I407" s="13"/>
      <c r="J407" s="13"/>
    </row>
    <row r="408" spans="1:10" ht="12.75">
      <c r="A408" s="13"/>
      <c r="B408" s="13"/>
      <c r="C408" s="13"/>
      <c r="D408" s="24"/>
      <c r="E408" s="24"/>
      <c r="F408" s="205"/>
      <c r="G408" s="185"/>
      <c r="H408" s="13"/>
      <c r="I408" s="13"/>
      <c r="J408" s="13"/>
    </row>
    <row r="409" spans="1:10" ht="12.75">
      <c r="A409" s="107"/>
      <c r="B409" s="107"/>
      <c r="C409" s="13"/>
      <c r="D409" s="24"/>
      <c r="E409" s="24"/>
      <c r="F409" s="205"/>
      <c r="G409" s="203"/>
      <c r="H409" s="114"/>
      <c r="I409" s="13"/>
      <c r="J409" s="13"/>
    </row>
    <row r="410" spans="1:10" ht="15.75">
      <c r="A410" s="117"/>
      <c r="B410" s="117"/>
      <c r="C410" s="13"/>
      <c r="D410" s="24"/>
      <c r="E410" s="24"/>
      <c r="F410" s="205"/>
      <c r="G410" s="185"/>
      <c r="H410" s="79"/>
      <c r="I410" s="114"/>
      <c r="J410" s="13"/>
    </row>
    <row r="411" spans="1:10" ht="12.75">
      <c r="A411" s="13"/>
      <c r="B411" s="13"/>
      <c r="C411" s="13"/>
      <c r="D411" s="24"/>
      <c r="E411" s="24"/>
      <c r="F411" s="205"/>
      <c r="G411" s="185"/>
      <c r="H411" s="13"/>
      <c r="I411" s="13"/>
      <c r="J411" s="13"/>
    </row>
    <row r="412" spans="1:10" ht="21.75" customHeight="1">
      <c r="A412" s="93"/>
      <c r="B412" s="93"/>
      <c r="C412" s="93"/>
      <c r="D412" s="101"/>
      <c r="E412" s="101"/>
      <c r="F412" s="219"/>
      <c r="G412" s="207"/>
      <c r="H412" s="93"/>
      <c r="I412" s="13"/>
      <c r="J412" s="13"/>
    </row>
    <row r="413" spans="1:10" ht="21.75" customHeight="1">
      <c r="A413" s="93"/>
      <c r="B413" s="93"/>
      <c r="C413" s="93"/>
      <c r="D413" s="101"/>
      <c r="E413" s="101"/>
      <c r="F413" s="219"/>
      <c r="G413" s="207"/>
      <c r="H413" s="93"/>
      <c r="I413" s="13"/>
      <c r="J413" s="13"/>
    </row>
    <row r="414" spans="1:10" ht="12.75">
      <c r="A414" s="107"/>
      <c r="B414" s="107"/>
      <c r="C414" s="13"/>
      <c r="D414" s="24"/>
      <c r="E414" s="24"/>
      <c r="F414" s="220"/>
      <c r="G414" s="203"/>
      <c r="H414" s="114"/>
      <c r="I414" s="13"/>
      <c r="J414" s="13"/>
    </row>
    <row r="415" spans="1:10" ht="12.75">
      <c r="A415" s="13"/>
      <c r="B415" s="13"/>
      <c r="C415" s="13"/>
      <c r="D415" s="24"/>
      <c r="E415" s="24"/>
      <c r="F415" s="220"/>
      <c r="G415" s="203"/>
      <c r="H415" s="114"/>
      <c r="I415" s="13"/>
      <c r="J415" s="13"/>
    </row>
    <row r="416" spans="1:10" ht="12.75">
      <c r="A416" s="13"/>
      <c r="B416" s="13"/>
      <c r="C416" s="13"/>
      <c r="D416" s="24"/>
      <c r="E416" s="24"/>
      <c r="F416" s="220"/>
      <c r="G416" s="203"/>
      <c r="H416" s="114"/>
      <c r="I416" s="13"/>
      <c r="J416" s="13"/>
    </row>
    <row r="417" spans="1:10" ht="12.75">
      <c r="A417" s="13"/>
      <c r="B417" s="13"/>
      <c r="C417" s="13"/>
      <c r="D417" s="24"/>
      <c r="E417" s="24"/>
      <c r="F417" s="220"/>
      <c r="G417" s="203"/>
      <c r="H417" s="114"/>
      <c r="I417" s="13"/>
      <c r="J417" s="13"/>
    </row>
    <row r="418" spans="1:10" ht="12.75">
      <c r="A418" s="107"/>
      <c r="B418" s="107"/>
      <c r="C418" s="13"/>
      <c r="D418" s="24"/>
      <c r="E418" s="24"/>
      <c r="F418" s="220"/>
      <c r="G418" s="203"/>
      <c r="H418" s="114"/>
      <c r="I418" s="13"/>
      <c r="J418" s="13"/>
    </row>
    <row r="419" spans="1:10" ht="12.75">
      <c r="A419" s="221"/>
      <c r="B419" s="221"/>
      <c r="C419" s="185"/>
      <c r="D419" s="24"/>
      <c r="E419" s="24"/>
      <c r="F419" s="220"/>
      <c r="G419" s="203"/>
      <c r="H419" s="114"/>
      <c r="I419" s="13"/>
      <c r="J419" s="13"/>
    </row>
    <row r="420" spans="1:10" ht="12.75">
      <c r="A420" s="221"/>
      <c r="B420" s="13"/>
      <c r="C420" s="13"/>
      <c r="D420" s="24"/>
      <c r="E420" s="24"/>
      <c r="F420" s="220"/>
      <c r="G420" s="203"/>
      <c r="H420" s="114"/>
      <c r="I420" s="13"/>
      <c r="J420" s="13"/>
    </row>
    <row r="421" spans="1:10" ht="12.75">
      <c r="A421" s="107"/>
      <c r="B421" s="107"/>
      <c r="C421" s="13"/>
      <c r="D421" s="24"/>
      <c r="E421" s="24"/>
      <c r="F421" s="220"/>
      <c r="G421" s="203"/>
      <c r="H421" s="114"/>
      <c r="I421" s="13"/>
      <c r="J421" s="13"/>
    </row>
    <row r="422" spans="1:10" ht="12.75">
      <c r="A422" s="13"/>
      <c r="B422" s="13"/>
      <c r="C422" s="13"/>
      <c r="D422" s="24"/>
      <c r="E422" s="24"/>
      <c r="F422" s="220"/>
      <c r="G422" s="203"/>
      <c r="H422" s="114"/>
      <c r="I422" s="13"/>
      <c r="J422" s="13"/>
    </row>
    <row r="423" spans="1:10" ht="12.75">
      <c r="A423" s="13"/>
      <c r="B423" s="13"/>
      <c r="C423" s="13"/>
      <c r="D423" s="24"/>
      <c r="E423" s="24"/>
      <c r="F423" s="220"/>
      <c r="G423" s="203"/>
      <c r="H423" s="114"/>
      <c r="I423" s="13"/>
      <c r="J423" s="13"/>
    </row>
    <row r="424" spans="1:10" ht="12.75">
      <c r="A424" s="13"/>
      <c r="B424" s="13"/>
      <c r="C424" s="13"/>
      <c r="D424" s="24"/>
      <c r="E424" s="24"/>
      <c r="F424" s="220"/>
      <c r="G424" s="203"/>
      <c r="H424" s="114"/>
      <c r="I424" s="13"/>
      <c r="J424" s="13"/>
    </row>
    <row r="425" spans="1:10" ht="12.75">
      <c r="A425" s="107"/>
      <c r="B425" s="107"/>
      <c r="C425" s="13"/>
      <c r="D425" s="24"/>
      <c r="E425" s="24"/>
      <c r="F425" s="220"/>
      <c r="G425" s="203"/>
      <c r="H425" s="114"/>
      <c r="I425" s="13"/>
      <c r="J425" s="13"/>
    </row>
    <row r="426" spans="1:10" ht="12.75">
      <c r="A426" s="13"/>
      <c r="B426" s="13"/>
      <c r="C426" s="13"/>
      <c r="D426" s="24"/>
      <c r="E426" s="24"/>
      <c r="F426" s="220"/>
      <c r="G426" s="203"/>
      <c r="H426" s="114"/>
      <c r="I426" s="13"/>
      <c r="J426" s="13"/>
    </row>
    <row r="427" spans="1:10" ht="12.75">
      <c r="A427" s="13"/>
      <c r="B427" s="13"/>
      <c r="C427" s="13"/>
      <c r="D427" s="24"/>
      <c r="E427" s="24"/>
      <c r="F427" s="220"/>
      <c r="G427" s="203"/>
      <c r="H427" s="114"/>
      <c r="I427" s="13"/>
      <c r="J427" s="13"/>
    </row>
    <row r="428" spans="1:10" ht="12.75">
      <c r="A428" s="13"/>
      <c r="B428" s="13"/>
      <c r="C428" s="13"/>
      <c r="D428" s="24"/>
      <c r="E428" s="24"/>
      <c r="F428" s="220"/>
      <c r="G428" s="203"/>
      <c r="H428" s="114"/>
      <c r="I428" s="13"/>
      <c r="J428" s="13"/>
    </row>
    <row r="429" spans="1:10" ht="12.75">
      <c r="A429" s="107"/>
      <c r="B429" s="107"/>
      <c r="C429" s="13"/>
      <c r="D429" s="24"/>
      <c r="E429" s="24"/>
      <c r="F429" s="220"/>
      <c r="G429" s="203"/>
      <c r="H429" s="114"/>
      <c r="I429" s="13"/>
      <c r="J429" s="13"/>
    </row>
    <row r="430" spans="1:10" ht="12.75">
      <c r="A430" s="13"/>
      <c r="B430" s="13"/>
      <c r="C430" s="13"/>
      <c r="D430" s="24"/>
      <c r="E430" s="24"/>
      <c r="F430" s="220"/>
      <c r="G430" s="203"/>
      <c r="H430" s="114"/>
      <c r="I430" s="13"/>
      <c r="J430" s="13"/>
    </row>
    <row r="431" spans="1:10" ht="12.75">
      <c r="A431" s="13"/>
      <c r="B431" s="13"/>
      <c r="C431" s="13"/>
      <c r="D431" s="24"/>
      <c r="E431" s="24"/>
      <c r="F431" s="220"/>
      <c r="G431" s="203"/>
      <c r="H431" s="114"/>
      <c r="I431" s="13"/>
      <c r="J431" s="13"/>
    </row>
    <row r="432" spans="1:10" ht="12.75">
      <c r="A432" s="13"/>
      <c r="B432" s="13"/>
      <c r="C432" s="13"/>
      <c r="D432" s="24"/>
      <c r="E432" s="24"/>
      <c r="F432" s="220"/>
      <c r="G432" s="203"/>
      <c r="H432" s="114"/>
      <c r="I432" s="13"/>
      <c r="J432" s="13"/>
    </row>
    <row r="433" spans="1:10" ht="12.75">
      <c r="A433" s="107"/>
      <c r="B433" s="107"/>
      <c r="C433" s="13"/>
      <c r="D433" s="24"/>
      <c r="E433" s="24"/>
      <c r="F433" s="24"/>
      <c r="G433" s="203"/>
      <c r="H433" s="107"/>
      <c r="I433" s="13"/>
      <c r="J433" s="13"/>
    </row>
    <row r="434" spans="1:10" ht="12.75">
      <c r="A434" s="107"/>
      <c r="B434" s="107"/>
      <c r="C434" s="13"/>
      <c r="D434" s="24"/>
      <c r="E434" s="24"/>
      <c r="F434" s="24"/>
      <c r="G434" s="203"/>
      <c r="H434" s="107"/>
      <c r="I434" s="13"/>
      <c r="J434" s="13"/>
    </row>
    <row r="435" spans="1:10" ht="12.75">
      <c r="A435" s="107"/>
      <c r="B435" s="107"/>
      <c r="C435" s="13"/>
      <c r="D435" s="24"/>
      <c r="E435" s="24"/>
      <c r="F435" s="24"/>
      <c r="G435" s="203"/>
      <c r="H435" s="107"/>
      <c r="I435" s="13"/>
      <c r="J435" s="13"/>
    </row>
    <row r="436" spans="1:10" ht="18.75" customHeight="1">
      <c r="A436" s="93"/>
      <c r="B436" s="107"/>
      <c r="C436" s="13"/>
      <c r="D436" s="91"/>
      <c r="E436" s="91"/>
      <c r="F436" s="91"/>
      <c r="G436" s="222"/>
      <c r="H436" s="107"/>
      <c r="I436" s="13"/>
      <c r="J436" s="13"/>
    </row>
    <row r="437" spans="1:10" ht="12.75">
      <c r="A437" s="107"/>
      <c r="B437" s="107"/>
      <c r="C437" s="13"/>
      <c r="D437" s="24"/>
      <c r="E437" s="24"/>
      <c r="F437" s="24"/>
      <c r="G437" s="203"/>
      <c r="H437" s="107"/>
      <c r="I437" s="13"/>
      <c r="J437" s="13"/>
    </row>
    <row r="438" spans="1:10" ht="12.75">
      <c r="A438" s="107"/>
      <c r="B438" s="107"/>
      <c r="C438" s="13"/>
      <c r="D438" s="24"/>
      <c r="E438" s="24"/>
      <c r="F438" s="24"/>
      <c r="G438" s="203"/>
      <c r="H438" s="107"/>
      <c r="I438" s="13"/>
      <c r="J438" s="13"/>
    </row>
    <row r="439" spans="1:10" ht="12.75">
      <c r="A439" s="107"/>
      <c r="B439" s="107"/>
      <c r="C439" s="13"/>
      <c r="D439" s="24"/>
      <c r="E439" s="24"/>
      <c r="F439" s="24"/>
      <c r="G439" s="203"/>
      <c r="H439" s="107"/>
      <c r="I439" s="13"/>
      <c r="J439" s="13"/>
    </row>
    <row r="440" spans="1:10" ht="12.75">
      <c r="A440" s="107"/>
      <c r="B440" s="107"/>
      <c r="C440" s="13"/>
      <c r="D440" s="24"/>
      <c r="E440" s="24"/>
      <c r="F440" s="24"/>
      <c r="G440" s="203"/>
      <c r="H440" s="107"/>
      <c r="I440" s="13"/>
      <c r="J440" s="13"/>
    </row>
    <row r="441" spans="1:10" ht="12.75">
      <c r="A441" s="107"/>
      <c r="B441" s="107"/>
      <c r="C441" s="13"/>
      <c r="D441" s="24"/>
      <c r="E441" s="24"/>
      <c r="F441" s="24"/>
      <c r="G441" s="203"/>
      <c r="H441" s="107"/>
      <c r="I441" s="13"/>
      <c r="J441" s="13"/>
    </row>
    <row r="442" spans="1:10" ht="12.75">
      <c r="A442" s="107"/>
      <c r="B442" s="107"/>
      <c r="C442" s="13"/>
      <c r="D442" s="24"/>
      <c r="E442" s="24"/>
      <c r="F442" s="24"/>
      <c r="G442" s="203"/>
      <c r="H442" s="107"/>
      <c r="I442" s="13"/>
      <c r="J442" s="13"/>
    </row>
    <row r="443" spans="1:10" ht="12.75">
      <c r="A443" s="13"/>
      <c r="B443" s="13"/>
      <c r="C443" s="13"/>
      <c r="D443" s="24"/>
      <c r="E443" s="24"/>
      <c r="F443" s="24"/>
      <c r="G443" s="185"/>
      <c r="H443" s="107"/>
      <c r="I443" s="13"/>
      <c r="J443" s="13"/>
    </row>
    <row r="444" spans="1:10" ht="12.75">
      <c r="A444" s="107"/>
      <c r="B444" s="107"/>
      <c r="C444" s="13"/>
      <c r="D444" s="24"/>
      <c r="E444" s="24"/>
      <c r="F444" s="24"/>
      <c r="G444" s="203"/>
      <c r="H444" s="107"/>
      <c r="I444" s="13"/>
      <c r="J444" s="13"/>
    </row>
    <row r="445" spans="1:10" ht="12.75">
      <c r="A445" s="107"/>
      <c r="B445" s="107"/>
      <c r="C445" s="13"/>
      <c r="D445" s="24"/>
      <c r="E445" s="24"/>
      <c r="F445" s="24"/>
      <c r="G445" s="203"/>
      <c r="H445" s="107"/>
      <c r="I445" s="13"/>
      <c r="J445" s="13"/>
    </row>
    <row r="446" spans="1:10" ht="12.75">
      <c r="A446" s="107"/>
      <c r="B446" s="107"/>
      <c r="C446" s="107"/>
      <c r="D446" s="140"/>
      <c r="E446" s="140"/>
      <c r="F446" s="140"/>
      <c r="G446" s="203"/>
      <c r="H446" s="107"/>
      <c r="I446" s="107"/>
      <c r="J446" s="13"/>
    </row>
    <row r="447" spans="1:10" ht="12.75">
      <c r="A447" s="13"/>
      <c r="B447" s="13"/>
      <c r="C447" s="13"/>
      <c r="D447" s="24"/>
      <c r="E447" s="24"/>
      <c r="F447" s="24"/>
      <c r="G447" s="185"/>
      <c r="H447" s="13"/>
      <c r="I447" s="13"/>
      <c r="J447" s="13"/>
    </row>
    <row r="448" spans="1:10" ht="12.75">
      <c r="A448" s="13"/>
      <c r="B448" s="13"/>
      <c r="C448" s="13"/>
      <c r="D448" s="24"/>
      <c r="E448" s="24"/>
      <c r="F448" s="24"/>
      <c r="G448" s="185"/>
      <c r="H448" s="13"/>
      <c r="I448" s="13"/>
      <c r="J448" s="13"/>
    </row>
    <row r="449" spans="1:10" ht="12.75">
      <c r="A449" s="13"/>
      <c r="B449" s="13"/>
      <c r="C449" s="13"/>
      <c r="D449" s="24"/>
      <c r="E449" s="24"/>
      <c r="F449" s="24"/>
      <c r="G449" s="185"/>
      <c r="H449" s="13"/>
      <c r="I449" s="13"/>
      <c r="J449" s="13"/>
    </row>
    <row r="450" spans="1:10" ht="12.75">
      <c r="A450" s="13"/>
      <c r="B450" s="13"/>
      <c r="C450" s="13"/>
      <c r="D450" s="24"/>
      <c r="E450" s="24"/>
      <c r="F450" s="24"/>
      <c r="G450" s="185"/>
      <c r="H450" s="13"/>
      <c r="I450" s="13"/>
      <c r="J450" s="13"/>
    </row>
    <row r="451" spans="1:10" ht="12.75">
      <c r="A451" s="13"/>
      <c r="B451" s="13"/>
      <c r="C451" s="13"/>
      <c r="D451" s="24"/>
      <c r="E451" s="24"/>
      <c r="F451" s="24"/>
      <c r="G451" s="185"/>
      <c r="H451" s="13"/>
      <c r="I451" s="13"/>
      <c r="J451" s="13"/>
    </row>
    <row r="452" spans="1:10" ht="12.75">
      <c r="A452" s="13"/>
      <c r="B452" s="13"/>
      <c r="C452" s="13"/>
      <c r="D452" s="24"/>
      <c r="E452" s="24"/>
      <c r="F452" s="24"/>
      <c r="G452" s="185"/>
      <c r="H452" s="13"/>
      <c r="I452" s="13"/>
      <c r="J452" s="13"/>
    </row>
    <row r="453" spans="1:10" ht="12.75">
      <c r="A453" s="13"/>
      <c r="B453" s="13"/>
      <c r="C453" s="13"/>
      <c r="D453" s="24"/>
      <c r="E453" s="24"/>
      <c r="F453" s="24"/>
      <c r="G453" s="185"/>
      <c r="H453" s="13"/>
      <c r="I453" s="13"/>
      <c r="J453" s="13"/>
    </row>
    <row r="454" spans="1:10" ht="12.75">
      <c r="A454" s="13"/>
      <c r="B454" s="13"/>
      <c r="C454" s="13"/>
      <c r="D454" s="24"/>
      <c r="E454" s="24"/>
      <c r="F454" s="24"/>
      <c r="G454" s="185"/>
      <c r="H454" s="13"/>
      <c r="I454" s="13"/>
      <c r="J454" s="13"/>
    </row>
    <row r="455" spans="1:10" ht="12.75">
      <c r="A455" s="13"/>
      <c r="B455" s="13"/>
      <c r="C455" s="13"/>
      <c r="D455" s="24"/>
      <c r="E455" s="24"/>
      <c r="F455" s="24"/>
      <c r="G455" s="185"/>
      <c r="H455" s="13"/>
      <c r="I455" s="13"/>
      <c r="J455" s="13"/>
    </row>
    <row r="456" spans="1:10" ht="12.75">
      <c r="A456" s="13"/>
      <c r="B456" s="13"/>
      <c r="C456" s="13"/>
      <c r="D456" s="24"/>
      <c r="E456" s="24"/>
      <c r="F456" s="24"/>
      <c r="G456" s="185"/>
      <c r="H456" s="13"/>
      <c r="I456" s="13"/>
      <c r="J456" s="13"/>
    </row>
    <row r="457" spans="1:10" ht="12.75">
      <c r="A457" s="13"/>
      <c r="B457" s="13"/>
      <c r="C457" s="13"/>
      <c r="D457" s="24"/>
      <c r="E457" s="24"/>
      <c r="F457" s="24"/>
      <c r="G457" s="185"/>
      <c r="H457" s="13"/>
      <c r="I457" s="13"/>
      <c r="J457" s="13"/>
    </row>
    <row r="458" spans="1:10" ht="12.75">
      <c r="A458" s="13"/>
      <c r="B458" s="13"/>
      <c r="C458" s="13"/>
      <c r="D458" s="24"/>
      <c r="E458" s="24"/>
      <c r="F458" s="24"/>
      <c r="G458" s="185"/>
      <c r="H458" s="13"/>
      <c r="I458" s="13"/>
      <c r="J458" s="13"/>
    </row>
    <row r="459" spans="1:10" ht="12.75">
      <c r="A459" s="13"/>
      <c r="B459" s="13"/>
      <c r="C459" s="13"/>
      <c r="D459" s="24"/>
      <c r="E459" s="24"/>
      <c r="F459" s="24"/>
      <c r="G459" s="185"/>
      <c r="H459" s="13"/>
      <c r="I459" s="13"/>
      <c r="J459" s="13"/>
    </row>
    <row r="460" spans="1:10" ht="12.75">
      <c r="A460" s="13"/>
      <c r="B460" s="13"/>
      <c r="C460" s="13"/>
      <c r="D460" s="24"/>
      <c r="E460" s="24"/>
      <c r="F460" s="24"/>
      <c r="G460" s="185"/>
      <c r="H460" s="13"/>
      <c r="I460" s="13"/>
      <c r="J460" s="13"/>
    </row>
    <row r="461" spans="1:10" ht="12.75">
      <c r="A461" s="13"/>
      <c r="B461" s="13"/>
      <c r="C461" s="13"/>
      <c r="D461" s="24"/>
      <c r="E461" s="24"/>
      <c r="F461" s="24"/>
      <c r="G461" s="185"/>
      <c r="H461" s="13"/>
      <c r="I461" s="13"/>
      <c r="J461" s="13"/>
    </row>
    <row r="462" spans="1:10" ht="12.75">
      <c r="A462" s="13"/>
      <c r="B462" s="13"/>
      <c r="C462" s="13"/>
      <c r="D462" s="24"/>
      <c r="E462" s="24"/>
      <c r="F462" s="24"/>
      <c r="G462" s="185"/>
      <c r="H462" s="13"/>
      <c r="I462" s="13"/>
      <c r="J462" s="13"/>
    </row>
    <row r="463" spans="1:10" ht="12.75">
      <c r="A463" s="13"/>
      <c r="B463" s="13"/>
      <c r="C463" s="13"/>
      <c r="D463" s="24"/>
      <c r="E463" s="24"/>
      <c r="F463" s="24"/>
      <c r="G463" s="185"/>
      <c r="H463" s="13"/>
      <c r="I463" s="13"/>
      <c r="J463" s="13"/>
    </row>
    <row r="464" spans="1:10" ht="12.75">
      <c r="A464" s="13"/>
      <c r="B464" s="13"/>
      <c r="C464" s="13"/>
      <c r="D464" s="24"/>
      <c r="E464" s="24"/>
      <c r="F464" s="24"/>
      <c r="G464" s="185"/>
      <c r="H464" s="13"/>
      <c r="I464" s="13"/>
      <c r="J464" s="13"/>
    </row>
    <row r="465" spans="1:10" ht="12.75">
      <c r="A465" s="13"/>
      <c r="B465" s="13"/>
      <c r="C465" s="13"/>
      <c r="D465" s="24"/>
      <c r="E465" s="24"/>
      <c r="F465" s="24"/>
      <c r="G465" s="185"/>
      <c r="H465" s="13"/>
      <c r="I465" s="13"/>
      <c r="J465" s="13"/>
    </row>
    <row r="466" spans="1:10" ht="12.75">
      <c r="A466" s="13"/>
      <c r="B466" s="13"/>
      <c r="C466" s="13"/>
      <c r="D466" s="24"/>
      <c r="E466" s="24"/>
      <c r="F466" s="24"/>
      <c r="G466" s="185"/>
      <c r="H466" s="13"/>
      <c r="I466" s="13"/>
      <c r="J466" s="13"/>
    </row>
    <row r="467" spans="1:10" ht="12.75">
      <c r="A467" s="13"/>
      <c r="B467" s="13"/>
      <c r="C467" s="13"/>
      <c r="D467" s="24"/>
      <c r="E467" s="24"/>
      <c r="F467" s="24"/>
      <c r="G467" s="185"/>
      <c r="H467" s="13"/>
      <c r="I467" s="13"/>
      <c r="J467" s="13"/>
    </row>
    <row r="468" spans="1:10" ht="12.75">
      <c r="A468" s="13"/>
      <c r="B468" s="13"/>
      <c r="C468" s="13"/>
      <c r="D468" s="24"/>
      <c r="E468" s="24"/>
      <c r="F468" s="24"/>
      <c r="G468" s="185"/>
      <c r="H468" s="13"/>
      <c r="I468" s="13"/>
      <c r="J468" s="13"/>
    </row>
    <row r="469" spans="1:10" ht="12.75">
      <c r="A469" s="13"/>
      <c r="B469" s="13"/>
      <c r="C469" s="13"/>
      <c r="D469" s="24"/>
      <c r="E469" s="24"/>
      <c r="F469" s="24"/>
      <c r="G469" s="185"/>
      <c r="H469" s="13"/>
      <c r="I469" s="13"/>
      <c r="J469" s="13"/>
    </row>
    <row r="470" spans="1:10" ht="12.75">
      <c r="A470" s="13"/>
      <c r="B470" s="13"/>
      <c r="C470" s="13"/>
      <c r="D470" s="24"/>
      <c r="E470" s="24"/>
      <c r="F470" s="24"/>
      <c r="G470" s="185"/>
      <c r="H470" s="13"/>
      <c r="I470" s="13"/>
      <c r="J470" s="13"/>
    </row>
    <row r="471" spans="1:10" ht="12.75">
      <c r="A471" s="13"/>
      <c r="B471" s="13"/>
      <c r="C471" s="13"/>
      <c r="D471" s="24"/>
      <c r="E471" s="24"/>
      <c r="F471" s="24"/>
      <c r="G471" s="185"/>
      <c r="H471" s="13"/>
      <c r="I471" s="13"/>
      <c r="J471" s="13"/>
    </row>
    <row r="472" spans="1:10" ht="12.75">
      <c r="A472" s="13"/>
      <c r="B472" s="13"/>
      <c r="C472" s="13"/>
      <c r="D472" s="24"/>
      <c r="E472" s="24"/>
      <c r="F472" s="24"/>
      <c r="G472" s="185"/>
      <c r="H472" s="13"/>
      <c r="I472" s="13"/>
      <c r="J472" s="13"/>
    </row>
    <row r="473" spans="1:10" ht="12.75">
      <c r="A473" s="13"/>
      <c r="B473" s="13"/>
      <c r="C473" s="13"/>
      <c r="D473" s="24"/>
      <c r="E473" s="24"/>
      <c r="F473" s="24"/>
      <c r="G473" s="185"/>
      <c r="H473" s="13"/>
      <c r="I473" s="13"/>
      <c r="J473" s="13"/>
    </row>
    <row r="474" spans="1:10" ht="12.75">
      <c r="A474" s="13"/>
      <c r="B474" s="13"/>
      <c r="C474" s="13"/>
      <c r="D474" s="24"/>
      <c r="E474" s="24"/>
      <c r="F474" s="24"/>
      <c r="G474" s="185"/>
      <c r="H474" s="13"/>
      <c r="I474" s="13"/>
      <c r="J474" s="13"/>
    </row>
    <row r="475" spans="1:10" ht="12.75">
      <c r="A475" s="13"/>
      <c r="B475" s="13"/>
      <c r="C475" s="13"/>
      <c r="D475" s="24"/>
      <c r="E475" s="24"/>
      <c r="F475" s="24"/>
      <c r="G475" s="185"/>
      <c r="H475" s="13"/>
      <c r="I475" s="13"/>
      <c r="J475" s="13"/>
    </row>
    <row r="476" spans="1:10" ht="12.75">
      <c r="A476" s="13"/>
      <c r="B476" s="13"/>
      <c r="C476" s="13"/>
      <c r="D476" s="24"/>
      <c r="E476" s="24"/>
      <c r="F476" s="24"/>
      <c r="G476" s="185"/>
      <c r="H476" s="13"/>
      <c r="I476" s="13"/>
      <c r="J476" s="13"/>
    </row>
    <row r="477" spans="1:10" ht="12.75">
      <c r="A477" s="13"/>
      <c r="B477" s="13"/>
      <c r="C477" s="13"/>
      <c r="D477" s="24"/>
      <c r="E477" s="24"/>
      <c r="F477" s="24"/>
      <c r="G477" s="185"/>
      <c r="H477" s="13"/>
      <c r="I477" s="13"/>
      <c r="J477" s="13"/>
    </row>
    <row r="478" spans="1:10" ht="12.75">
      <c r="A478" s="13"/>
      <c r="B478" s="13"/>
      <c r="C478" s="13"/>
      <c r="D478" s="24"/>
      <c r="E478" s="24"/>
      <c r="F478" s="24"/>
      <c r="G478" s="185"/>
      <c r="H478" s="13"/>
      <c r="I478" s="13"/>
      <c r="J478" s="13"/>
    </row>
    <row r="479" spans="1:10" ht="12.75">
      <c r="A479" s="13"/>
      <c r="B479" s="13"/>
      <c r="C479" s="13"/>
      <c r="D479" s="24"/>
      <c r="E479" s="24"/>
      <c r="F479" s="24"/>
      <c r="G479" s="185"/>
      <c r="H479" s="13"/>
      <c r="I479" s="13"/>
      <c r="J479" s="13"/>
    </row>
    <row r="480" spans="1:10" ht="12.75">
      <c r="A480" s="13"/>
      <c r="B480" s="13"/>
      <c r="C480" s="13"/>
      <c r="D480" s="24"/>
      <c r="E480" s="24"/>
      <c r="F480" s="24"/>
      <c r="G480" s="185"/>
      <c r="H480" s="13"/>
      <c r="I480" s="13"/>
      <c r="J480" s="13"/>
    </row>
    <row r="481" spans="1:10" ht="12.75">
      <c r="A481" s="13"/>
      <c r="B481" s="13"/>
      <c r="C481" s="13"/>
      <c r="D481" s="24"/>
      <c r="E481" s="24"/>
      <c r="F481" s="24"/>
      <c r="G481" s="185"/>
      <c r="H481" s="13"/>
      <c r="I481" s="13"/>
      <c r="J481" s="13"/>
    </row>
    <row r="482" spans="1:10" ht="12.75">
      <c r="A482" s="13"/>
      <c r="B482" s="13"/>
      <c r="C482" s="13"/>
      <c r="D482" s="24"/>
      <c r="E482" s="24"/>
      <c r="F482" s="24"/>
      <c r="G482" s="185"/>
      <c r="H482" s="13"/>
      <c r="I482" s="13"/>
      <c r="J482" s="13"/>
    </row>
    <row r="483" spans="1:10" ht="12.75">
      <c r="A483" s="13"/>
      <c r="B483" s="13"/>
      <c r="C483" s="13"/>
      <c r="D483" s="24"/>
      <c r="E483" s="24"/>
      <c r="F483" s="24"/>
      <c r="G483" s="185"/>
      <c r="H483" s="13"/>
      <c r="I483" s="13"/>
      <c r="J483" s="13"/>
    </row>
    <row r="484" spans="1:10" ht="12.75">
      <c r="A484" s="13"/>
      <c r="B484" s="13"/>
      <c r="C484" s="13"/>
      <c r="D484" s="24"/>
      <c r="E484" s="24"/>
      <c r="F484" s="24"/>
      <c r="G484" s="185"/>
      <c r="H484" s="13"/>
      <c r="I484" s="13"/>
      <c r="J484" s="13"/>
    </row>
    <row r="485" spans="1:10" ht="12.75">
      <c r="A485" s="13"/>
      <c r="B485" s="13"/>
      <c r="C485" s="13"/>
      <c r="D485" s="24"/>
      <c r="E485" s="24"/>
      <c r="F485" s="24"/>
      <c r="G485" s="185"/>
      <c r="H485" s="13"/>
      <c r="I485" s="13"/>
      <c r="J485" s="13"/>
    </row>
  </sheetData>
  <sheetProtection/>
  <printOptions/>
  <pageMargins left="1.299212598425197" right="0.7086614173228347" top="0.1968503937007874" bottom="0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K145"/>
  <sheetViews>
    <sheetView zoomScalePageLayoutView="0" workbookViewId="0" topLeftCell="A1">
      <selection activeCell="J61" sqref="J61"/>
    </sheetView>
  </sheetViews>
  <sheetFormatPr defaultColWidth="9.140625" defaultRowHeight="12.75"/>
  <cols>
    <col min="1" max="1" width="1.28515625" style="0" customWidth="1"/>
    <col min="2" max="2" width="6.57421875" style="0" customWidth="1"/>
    <col min="3" max="3" width="10.140625" style="0" customWidth="1"/>
    <col min="4" max="4" width="35.7109375" style="0" customWidth="1"/>
    <col min="5" max="5" width="16.8515625" style="0" customWidth="1"/>
    <col min="6" max="7" width="16.00390625" style="0" customWidth="1"/>
    <col min="8" max="8" width="16.421875" style="0" customWidth="1"/>
    <col min="9" max="9" width="16.140625" style="0" customWidth="1"/>
    <col min="10" max="10" width="15.7109375" style="0" customWidth="1"/>
  </cols>
  <sheetData>
    <row r="2" spans="2:5" ht="15.75">
      <c r="B2" s="387" t="s">
        <v>1307</v>
      </c>
      <c r="C2" s="351"/>
      <c r="D2" s="351"/>
      <c r="E2" s="351"/>
    </row>
    <row r="3" spans="5:8" ht="12.75">
      <c r="E3" s="324" t="s">
        <v>638</v>
      </c>
      <c r="H3" s="324" t="s">
        <v>639</v>
      </c>
    </row>
    <row r="5" spans="2:10" ht="12.75">
      <c r="B5" s="322" t="s">
        <v>839</v>
      </c>
      <c r="C5" s="322" t="s">
        <v>840</v>
      </c>
      <c r="D5" s="322" t="s">
        <v>841</v>
      </c>
      <c r="E5" s="322" t="s">
        <v>842</v>
      </c>
      <c r="F5" s="322" t="s">
        <v>843</v>
      </c>
      <c r="G5" s="322" t="s">
        <v>659</v>
      </c>
      <c r="H5" s="322" t="s">
        <v>842</v>
      </c>
      <c r="I5" s="322" t="s">
        <v>843</v>
      </c>
      <c r="J5" s="322" t="s">
        <v>659</v>
      </c>
    </row>
    <row r="7" spans="2:10" ht="12.75">
      <c r="B7" s="319" t="s">
        <v>845</v>
      </c>
      <c r="C7" s="127"/>
      <c r="D7" s="320" t="s">
        <v>846</v>
      </c>
      <c r="E7" s="388">
        <v>68734049</v>
      </c>
      <c r="F7" s="388">
        <v>80423432</v>
      </c>
      <c r="G7" s="388">
        <v>80423420.74</v>
      </c>
      <c r="H7" s="388">
        <v>0</v>
      </c>
      <c r="I7" s="388">
        <v>0</v>
      </c>
      <c r="J7" s="388">
        <v>0</v>
      </c>
    </row>
    <row r="8" spans="2:10" ht="12.75">
      <c r="B8" s="127">
        <v>1014</v>
      </c>
      <c r="C8" s="127"/>
      <c r="D8" s="320" t="s">
        <v>1053</v>
      </c>
      <c r="E8" s="388">
        <v>0</v>
      </c>
      <c r="F8" s="388">
        <v>1900</v>
      </c>
      <c r="G8" s="388">
        <v>1900</v>
      </c>
      <c r="H8" s="388">
        <v>75300</v>
      </c>
      <c r="I8" s="388">
        <v>12808</v>
      </c>
      <c r="J8" s="388">
        <v>12807.51</v>
      </c>
    </row>
    <row r="9" spans="2:10" ht="12.75">
      <c r="B9" s="127">
        <v>2144</v>
      </c>
      <c r="C9" s="127"/>
      <c r="D9" s="320" t="s">
        <v>847</v>
      </c>
      <c r="E9" s="388">
        <v>2000</v>
      </c>
      <c r="F9" s="388">
        <v>0</v>
      </c>
      <c r="G9" s="388">
        <v>0</v>
      </c>
      <c r="H9" s="388">
        <v>0</v>
      </c>
      <c r="I9" s="388">
        <v>0</v>
      </c>
      <c r="J9" s="388">
        <v>0</v>
      </c>
    </row>
    <row r="10" spans="2:11" ht="12.75">
      <c r="B10" s="127">
        <v>2212</v>
      </c>
      <c r="C10" s="127"/>
      <c r="D10" s="320" t="s">
        <v>858</v>
      </c>
      <c r="E10" s="388">
        <v>0</v>
      </c>
      <c r="F10" s="388">
        <v>75780</v>
      </c>
      <c r="G10" s="388">
        <v>75780</v>
      </c>
      <c r="H10" s="388">
        <v>3401000</v>
      </c>
      <c r="I10" s="388">
        <v>1403398</v>
      </c>
      <c r="J10" s="388">
        <v>1403397.43</v>
      </c>
      <c r="K10" s="318"/>
    </row>
    <row r="11" spans="2:10" ht="12.75">
      <c r="B11" s="127">
        <v>2212</v>
      </c>
      <c r="C11" s="127">
        <v>2000</v>
      </c>
      <c r="D11" s="127" t="s">
        <v>844</v>
      </c>
      <c r="E11" s="388">
        <v>0</v>
      </c>
      <c r="F11" s="388">
        <v>0</v>
      </c>
      <c r="G11" s="388">
        <v>0</v>
      </c>
      <c r="H11" s="388">
        <v>937300</v>
      </c>
      <c r="I11" s="388">
        <v>1806569</v>
      </c>
      <c r="J11" s="388">
        <v>1806566.2</v>
      </c>
    </row>
    <row r="12" spans="2:10" ht="12.75">
      <c r="B12" s="127">
        <v>2219</v>
      </c>
      <c r="C12" s="127"/>
      <c r="D12" s="320" t="s">
        <v>859</v>
      </c>
      <c r="E12" s="388">
        <v>0</v>
      </c>
      <c r="F12" s="388">
        <v>0</v>
      </c>
      <c r="G12" s="388">
        <v>0</v>
      </c>
      <c r="H12" s="388">
        <v>3802000</v>
      </c>
      <c r="I12" s="388">
        <v>236667</v>
      </c>
      <c r="J12" s="388">
        <v>236665.41</v>
      </c>
    </row>
    <row r="13" spans="2:10" ht="12.75">
      <c r="B13" s="127">
        <v>2219</v>
      </c>
      <c r="C13" s="127">
        <v>125</v>
      </c>
      <c r="D13" s="320" t="s">
        <v>947</v>
      </c>
      <c r="E13" s="388">
        <v>0</v>
      </c>
      <c r="F13" s="388">
        <v>0</v>
      </c>
      <c r="G13" s="388">
        <v>0</v>
      </c>
      <c r="H13" s="388">
        <v>0</v>
      </c>
      <c r="I13" s="388">
        <v>29620</v>
      </c>
      <c r="J13" s="388">
        <v>29619.59</v>
      </c>
    </row>
    <row r="14" spans="2:10" ht="12.75">
      <c r="B14" s="127">
        <v>2219</v>
      </c>
      <c r="C14" s="127">
        <v>7957</v>
      </c>
      <c r="D14" s="270" t="s">
        <v>1235</v>
      </c>
      <c r="E14" s="388">
        <v>0</v>
      </c>
      <c r="F14" s="388">
        <v>0</v>
      </c>
      <c r="G14" s="388">
        <v>0</v>
      </c>
      <c r="H14" s="388">
        <v>0</v>
      </c>
      <c r="I14" s="388">
        <v>0</v>
      </c>
      <c r="J14" s="388">
        <v>0</v>
      </c>
    </row>
    <row r="15" spans="2:10" ht="12.75">
      <c r="B15" s="127">
        <v>2221</v>
      </c>
      <c r="C15" s="127"/>
      <c r="D15" s="320" t="s">
        <v>468</v>
      </c>
      <c r="E15" s="388">
        <v>0</v>
      </c>
      <c r="F15" s="388">
        <v>0</v>
      </c>
      <c r="G15" s="388">
        <v>0</v>
      </c>
      <c r="H15" s="388">
        <v>235000</v>
      </c>
      <c r="I15" s="388">
        <v>92235</v>
      </c>
      <c r="J15" s="388">
        <v>92233.81</v>
      </c>
    </row>
    <row r="16" spans="2:10" ht="12.75">
      <c r="B16" s="127">
        <v>2292</v>
      </c>
      <c r="C16" s="127"/>
      <c r="D16" s="270" t="s">
        <v>1169</v>
      </c>
      <c r="E16" s="388">
        <v>0</v>
      </c>
      <c r="F16" s="388">
        <v>0</v>
      </c>
      <c r="G16" s="388">
        <v>0</v>
      </c>
      <c r="H16" s="388">
        <v>101913</v>
      </c>
      <c r="I16" s="388">
        <v>101913</v>
      </c>
      <c r="J16" s="388">
        <v>101913</v>
      </c>
    </row>
    <row r="17" spans="2:10" ht="12.75">
      <c r="B17" s="127">
        <v>2310</v>
      </c>
      <c r="C17" s="127"/>
      <c r="D17" s="320" t="s">
        <v>471</v>
      </c>
      <c r="E17" s="388">
        <v>0</v>
      </c>
      <c r="F17" s="388">
        <v>0</v>
      </c>
      <c r="G17" s="388">
        <v>0</v>
      </c>
      <c r="H17" s="388">
        <v>112000</v>
      </c>
      <c r="I17" s="388">
        <v>137121</v>
      </c>
      <c r="J17" s="388">
        <v>137121</v>
      </c>
    </row>
    <row r="18" spans="2:10" ht="12.75">
      <c r="B18" s="127">
        <v>2310</v>
      </c>
      <c r="C18" s="127">
        <v>7001</v>
      </c>
      <c r="D18" s="270" t="s">
        <v>1174</v>
      </c>
      <c r="E18" s="388">
        <v>0</v>
      </c>
      <c r="F18" s="388">
        <v>0</v>
      </c>
      <c r="G18" s="388">
        <v>0</v>
      </c>
      <c r="H18" s="388">
        <v>0</v>
      </c>
      <c r="I18" s="388">
        <v>0</v>
      </c>
      <c r="J18" s="388">
        <v>0</v>
      </c>
    </row>
    <row r="19" spans="2:10" ht="12.75">
      <c r="B19" s="127">
        <v>2321</v>
      </c>
      <c r="C19" s="127"/>
      <c r="D19" s="320" t="s">
        <v>860</v>
      </c>
      <c r="E19" s="388">
        <v>0</v>
      </c>
      <c r="F19" s="388">
        <v>0</v>
      </c>
      <c r="G19" s="388">
        <v>0</v>
      </c>
      <c r="H19" s="388">
        <v>1310000</v>
      </c>
      <c r="I19" s="388">
        <v>701270</v>
      </c>
      <c r="J19" s="388">
        <v>701269.66</v>
      </c>
    </row>
    <row r="20" spans="2:10" ht="12.75">
      <c r="B20" s="127">
        <v>2321</v>
      </c>
      <c r="C20" s="127">
        <v>7001</v>
      </c>
      <c r="D20" s="320" t="s">
        <v>1054</v>
      </c>
      <c r="E20" s="388">
        <v>0</v>
      </c>
      <c r="F20" s="388">
        <v>0</v>
      </c>
      <c r="G20" s="388">
        <v>0</v>
      </c>
      <c r="H20" s="388">
        <v>28490</v>
      </c>
      <c r="I20" s="388">
        <v>31874</v>
      </c>
      <c r="J20" s="388">
        <v>31873.81</v>
      </c>
    </row>
    <row r="21" spans="2:10" ht="12.75">
      <c r="B21" s="127">
        <v>2321</v>
      </c>
      <c r="C21" s="127">
        <v>8019011</v>
      </c>
      <c r="D21" s="270" t="s">
        <v>1310</v>
      </c>
      <c r="E21" s="388">
        <v>0</v>
      </c>
      <c r="F21" s="388">
        <v>0</v>
      </c>
      <c r="G21" s="388">
        <v>0</v>
      </c>
      <c r="H21" s="388">
        <v>0</v>
      </c>
      <c r="I21" s="388">
        <v>2360</v>
      </c>
      <c r="J21" s="388">
        <v>2359.5</v>
      </c>
    </row>
    <row r="22" spans="2:10" ht="12.75">
      <c r="B22" s="127">
        <v>2341</v>
      </c>
      <c r="C22" s="127"/>
      <c r="D22" s="320" t="s">
        <v>861</v>
      </c>
      <c r="E22" s="388">
        <v>0</v>
      </c>
      <c r="F22" s="388">
        <v>0</v>
      </c>
      <c r="G22" s="388">
        <v>0</v>
      </c>
      <c r="H22" s="388">
        <v>101000</v>
      </c>
      <c r="I22" s="388">
        <v>4000</v>
      </c>
      <c r="J22" s="388">
        <v>4000</v>
      </c>
    </row>
    <row r="23" spans="2:10" ht="12.75">
      <c r="B23" s="127">
        <v>2369</v>
      </c>
      <c r="C23" s="127"/>
      <c r="D23" s="270" t="s">
        <v>1308</v>
      </c>
      <c r="E23" s="388">
        <v>0</v>
      </c>
      <c r="F23" s="388">
        <v>10000</v>
      </c>
      <c r="G23" s="388">
        <v>10000</v>
      </c>
      <c r="H23" s="388">
        <v>0</v>
      </c>
      <c r="I23" s="388">
        <v>0</v>
      </c>
      <c r="J23" s="388">
        <v>0</v>
      </c>
    </row>
    <row r="24" spans="2:10" ht="12.75">
      <c r="B24" s="127">
        <v>3111</v>
      </c>
      <c r="C24" s="127"/>
      <c r="D24" s="320" t="s">
        <v>906</v>
      </c>
      <c r="E24" s="388">
        <v>0</v>
      </c>
      <c r="F24" s="388">
        <v>0</v>
      </c>
      <c r="G24" s="388">
        <v>0</v>
      </c>
      <c r="H24" s="388">
        <v>2433305</v>
      </c>
      <c r="I24" s="388">
        <v>2422297</v>
      </c>
      <c r="J24" s="388">
        <v>2422296.6</v>
      </c>
    </row>
    <row r="25" spans="2:10" ht="12.75">
      <c r="B25" s="127">
        <v>3113</v>
      </c>
      <c r="C25" s="127"/>
      <c r="D25" s="320" t="s">
        <v>478</v>
      </c>
      <c r="E25" s="388">
        <v>0</v>
      </c>
      <c r="F25" s="388">
        <v>0</v>
      </c>
      <c r="G25" s="388">
        <v>0</v>
      </c>
      <c r="H25" s="388">
        <v>5560570</v>
      </c>
      <c r="I25" s="388">
        <v>10798647</v>
      </c>
      <c r="J25" s="388">
        <v>10798644.43</v>
      </c>
    </row>
    <row r="26" spans="2:10" ht="12.75">
      <c r="B26" s="127">
        <v>3113</v>
      </c>
      <c r="C26" s="127">
        <v>47</v>
      </c>
      <c r="D26" s="320" t="s">
        <v>478</v>
      </c>
      <c r="E26" s="388">
        <v>0</v>
      </c>
      <c r="F26" s="388">
        <v>0</v>
      </c>
      <c r="G26" s="388">
        <v>0</v>
      </c>
      <c r="H26" s="388">
        <v>0</v>
      </c>
      <c r="I26" s="388">
        <v>0</v>
      </c>
      <c r="J26" s="388">
        <v>0</v>
      </c>
    </row>
    <row r="27" spans="2:10" ht="12.75">
      <c r="B27" s="127">
        <v>3113</v>
      </c>
      <c r="C27" s="127">
        <v>193</v>
      </c>
      <c r="D27" s="320" t="s">
        <v>478</v>
      </c>
      <c r="E27" s="388">
        <v>0</v>
      </c>
      <c r="F27" s="388">
        <v>0</v>
      </c>
      <c r="G27" s="388">
        <v>0</v>
      </c>
      <c r="H27" s="388">
        <v>0</v>
      </c>
      <c r="I27" s="388">
        <v>2420</v>
      </c>
      <c r="J27" s="388">
        <v>2420</v>
      </c>
    </row>
    <row r="28" spans="2:10" ht="12.75">
      <c r="B28" s="127">
        <v>3231</v>
      </c>
      <c r="C28" s="127"/>
      <c r="D28" s="270" t="s">
        <v>1311</v>
      </c>
      <c r="E28" s="388">
        <v>0</v>
      </c>
      <c r="F28" s="388">
        <v>0</v>
      </c>
      <c r="G28" s="388">
        <v>0</v>
      </c>
      <c r="H28" s="388">
        <v>0</v>
      </c>
      <c r="I28" s="388">
        <v>20000</v>
      </c>
      <c r="J28" s="388">
        <v>20000</v>
      </c>
    </row>
    <row r="29" spans="2:10" ht="12.75">
      <c r="B29" s="127">
        <v>3314</v>
      </c>
      <c r="C29" s="127"/>
      <c r="D29" s="320" t="s">
        <v>481</v>
      </c>
      <c r="E29" s="388">
        <v>17000</v>
      </c>
      <c r="F29" s="388">
        <v>18028</v>
      </c>
      <c r="G29" s="388">
        <v>18028</v>
      </c>
      <c r="H29" s="388">
        <v>711642</v>
      </c>
      <c r="I29" s="388">
        <v>697627</v>
      </c>
      <c r="J29" s="388">
        <v>697622.68</v>
      </c>
    </row>
    <row r="30" spans="2:10" ht="12.75">
      <c r="B30" s="127">
        <v>3319</v>
      </c>
      <c r="C30" s="127"/>
      <c r="D30" s="320" t="s">
        <v>907</v>
      </c>
      <c r="E30" s="388">
        <v>0</v>
      </c>
      <c r="F30" s="388">
        <v>111334</v>
      </c>
      <c r="G30" s="388">
        <v>111334</v>
      </c>
      <c r="H30" s="388">
        <v>305000</v>
      </c>
      <c r="I30" s="388">
        <v>270548</v>
      </c>
      <c r="J30" s="388">
        <v>270545.94</v>
      </c>
    </row>
    <row r="31" spans="2:10" ht="12.75">
      <c r="B31" s="127">
        <v>3319</v>
      </c>
      <c r="C31" s="127">
        <v>44</v>
      </c>
      <c r="D31" s="320" t="s">
        <v>874</v>
      </c>
      <c r="E31" s="388">
        <v>0</v>
      </c>
      <c r="F31" s="388">
        <v>0</v>
      </c>
      <c r="G31" s="388">
        <v>0</v>
      </c>
      <c r="H31" s="388">
        <v>4700</v>
      </c>
      <c r="I31" s="388">
        <v>4200</v>
      </c>
      <c r="J31" s="388">
        <v>4200</v>
      </c>
    </row>
    <row r="32" spans="2:10" ht="12.75">
      <c r="B32" s="127">
        <v>3319</v>
      </c>
      <c r="C32" s="127">
        <v>77</v>
      </c>
      <c r="D32" s="320" t="s">
        <v>879</v>
      </c>
      <c r="E32" s="388">
        <v>0</v>
      </c>
      <c r="F32" s="388">
        <v>0</v>
      </c>
      <c r="G32" s="388">
        <v>0</v>
      </c>
      <c r="H32" s="388">
        <v>4000</v>
      </c>
      <c r="I32" s="388">
        <v>12845</v>
      </c>
      <c r="J32" s="388">
        <v>12845</v>
      </c>
    </row>
    <row r="33" spans="2:10" ht="12.75">
      <c r="B33" s="127">
        <v>3319</v>
      </c>
      <c r="C33" s="127">
        <v>81</v>
      </c>
      <c r="D33" s="320" t="s">
        <v>853</v>
      </c>
      <c r="E33" s="388">
        <v>0</v>
      </c>
      <c r="F33" s="388">
        <v>0</v>
      </c>
      <c r="G33" s="388">
        <v>0</v>
      </c>
      <c r="H33" s="388">
        <v>90220</v>
      </c>
      <c r="I33" s="388">
        <v>160954</v>
      </c>
      <c r="J33" s="388">
        <v>160951.71</v>
      </c>
    </row>
    <row r="34" spans="2:10" ht="12.75">
      <c r="B34" s="127">
        <v>3319</v>
      </c>
      <c r="C34" s="127">
        <v>82</v>
      </c>
      <c r="D34" s="320" t="s">
        <v>854</v>
      </c>
      <c r="E34" s="388">
        <v>3000</v>
      </c>
      <c r="F34" s="388">
        <v>6411</v>
      </c>
      <c r="G34" s="388">
        <v>6411</v>
      </c>
      <c r="H34" s="388">
        <v>216400</v>
      </c>
      <c r="I34" s="388">
        <v>190602</v>
      </c>
      <c r="J34" s="388">
        <v>190601.92</v>
      </c>
    </row>
    <row r="35" spans="2:10" ht="12.75">
      <c r="B35" s="127">
        <v>3319</v>
      </c>
      <c r="C35" s="127">
        <v>83</v>
      </c>
      <c r="D35" s="320" t="s">
        <v>881</v>
      </c>
      <c r="E35" s="388">
        <v>0</v>
      </c>
      <c r="F35" s="388">
        <v>0</v>
      </c>
      <c r="G35" s="388">
        <v>0</v>
      </c>
      <c r="H35" s="388">
        <v>24500</v>
      </c>
      <c r="I35" s="388">
        <v>13000</v>
      </c>
      <c r="J35" s="388">
        <v>13000</v>
      </c>
    </row>
    <row r="36" spans="2:10" ht="12.75">
      <c r="B36" s="127">
        <v>3319</v>
      </c>
      <c r="C36" s="127">
        <v>85</v>
      </c>
      <c r="D36" s="320" t="s">
        <v>855</v>
      </c>
      <c r="E36" s="388">
        <v>0</v>
      </c>
      <c r="F36" s="388">
        <v>1000</v>
      </c>
      <c r="G36" s="388">
        <v>1000</v>
      </c>
      <c r="H36" s="388">
        <v>100000</v>
      </c>
      <c r="I36" s="388">
        <v>68010</v>
      </c>
      <c r="J36" s="388">
        <v>68010</v>
      </c>
    </row>
    <row r="37" spans="2:10" ht="12.75">
      <c r="B37" s="127">
        <v>3319</v>
      </c>
      <c r="C37" s="127">
        <v>88</v>
      </c>
      <c r="D37" s="320" t="s">
        <v>856</v>
      </c>
      <c r="E37" s="388">
        <v>245000</v>
      </c>
      <c r="F37" s="388">
        <v>272640</v>
      </c>
      <c r="G37" s="388">
        <v>272640</v>
      </c>
      <c r="H37" s="388">
        <v>681500</v>
      </c>
      <c r="I37" s="388">
        <v>713251</v>
      </c>
      <c r="J37" s="388">
        <v>713249.33</v>
      </c>
    </row>
    <row r="38" spans="2:10" ht="12.75">
      <c r="B38" s="127">
        <v>3319</v>
      </c>
      <c r="C38" s="127">
        <v>104</v>
      </c>
      <c r="D38" s="320" t="s">
        <v>946</v>
      </c>
      <c r="E38" s="388">
        <v>0</v>
      </c>
      <c r="F38" s="388">
        <v>0</v>
      </c>
      <c r="G38" s="388">
        <v>0</v>
      </c>
      <c r="H38" s="388">
        <v>40360</v>
      </c>
      <c r="I38" s="388">
        <v>10607</v>
      </c>
      <c r="J38" s="388">
        <v>10605.88</v>
      </c>
    </row>
    <row r="39" spans="2:10" ht="12.75">
      <c r="B39" s="127">
        <v>3319</v>
      </c>
      <c r="C39" s="127">
        <v>320</v>
      </c>
      <c r="D39" s="270" t="s">
        <v>1312</v>
      </c>
      <c r="E39" s="388">
        <v>0</v>
      </c>
      <c r="F39" s="388">
        <v>0</v>
      </c>
      <c r="G39" s="388">
        <v>0</v>
      </c>
      <c r="H39" s="388">
        <v>99632</v>
      </c>
      <c r="I39" s="388">
        <v>3391</v>
      </c>
      <c r="J39" s="388">
        <v>3391</v>
      </c>
    </row>
    <row r="40" spans="2:10" ht="12.75">
      <c r="B40" s="127">
        <v>3319</v>
      </c>
      <c r="C40" s="127">
        <v>324</v>
      </c>
      <c r="D40" s="270" t="s">
        <v>1313</v>
      </c>
      <c r="E40" s="388">
        <v>0</v>
      </c>
      <c r="F40" s="388">
        <v>0</v>
      </c>
      <c r="G40" s="388">
        <v>0</v>
      </c>
      <c r="H40" s="388">
        <v>0</v>
      </c>
      <c r="I40" s="388">
        <v>543086</v>
      </c>
      <c r="J40" s="388">
        <v>543085.96</v>
      </c>
    </row>
    <row r="41" spans="2:10" ht="12.75">
      <c r="B41" s="127">
        <v>3319</v>
      </c>
      <c r="C41" s="127">
        <v>325</v>
      </c>
      <c r="D41" s="270" t="s">
        <v>1309</v>
      </c>
      <c r="E41" s="388">
        <v>0</v>
      </c>
      <c r="F41" s="388">
        <v>2544</v>
      </c>
      <c r="G41" s="388">
        <v>2544</v>
      </c>
      <c r="H41" s="388">
        <v>0</v>
      </c>
      <c r="I41" s="388">
        <v>224557</v>
      </c>
      <c r="J41" s="388">
        <v>224556.12</v>
      </c>
    </row>
    <row r="42" spans="2:11" ht="12.75">
      <c r="B42" s="127">
        <v>3321</v>
      </c>
      <c r="C42" s="127"/>
      <c r="D42" s="320" t="s">
        <v>905</v>
      </c>
      <c r="E42" s="388">
        <v>0</v>
      </c>
      <c r="F42" s="388">
        <v>0</v>
      </c>
      <c r="G42" s="388">
        <v>0</v>
      </c>
      <c r="H42" s="388">
        <v>360038</v>
      </c>
      <c r="I42" s="388">
        <v>208836</v>
      </c>
      <c r="J42" s="388">
        <v>208834.13</v>
      </c>
      <c r="K42" s="318"/>
    </row>
    <row r="43" spans="2:10" ht="12.75">
      <c r="B43" s="127">
        <v>3321</v>
      </c>
      <c r="C43" s="127">
        <v>89</v>
      </c>
      <c r="D43" s="320" t="s">
        <v>848</v>
      </c>
      <c r="E43" s="388">
        <v>0</v>
      </c>
      <c r="F43" s="388">
        <v>0</v>
      </c>
      <c r="G43" s="388">
        <v>0</v>
      </c>
      <c r="H43" s="388">
        <v>265500</v>
      </c>
      <c r="I43" s="388">
        <v>90168</v>
      </c>
      <c r="J43" s="388">
        <v>90166.35</v>
      </c>
    </row>
    <row r="44" spans="2:10" ht="12.75">
      <c r="B44" s="127">
        <v>3321</v>
      </c>
      <c r="C44" s="127">
        <v>33212018</v>
      </c>
      <c r="D44" s="270" t="s">
        <v>1236</v>
      </c>
      <c r="E44" s="388">
        <v>0</v>
      </c>
      <c r="F44" s="388">
        <v>0</v>
      </c>
      <c r="G44" s="388">
        <v>0</v>
      </c>
      <c r="H44" s="388">
        <v>15000000</v>
      </c>
      <c r="I44" s="388">
        <v>45000</v>
      </c>
      <c r="J44" s="388">
        <v>45000</v>
      </c>
    </row>
    <row r="45" spans="2:10" ht="12.75">
      <c r="B45" s="127">
        <v>3329</v>
      </c>
      <c r="C45" s="127"/>
      <c r="D45" s="320" t="s">
        <v>862</v>
      </c>
      <c r="E45" s="388">
        <v>0</v>
      </c>
      <c r="F45" s="388">
        <v>0</v>
      </c>
      <c r="G45" s="388">
        <v>0</v>
      </c>
      <c r="H45" s="388">
        <v>464100</v>
      </c>
      <c r="I45" s="388">
        <v>170929</v>
      </c>
      <c r="J45" s="388">
        <v>170927.86</v>
      </c>
    </row>
    <row r="46" spans="2:10" ht="12.75">
      <c r="B46" s="127">
        <v>3329</v>
      </c>
      <c r="C46" s="127">
        <v>20193329</v>
      </c>
      <c r="D46" s="270" t="s">
        <v>1314</v>
      </c>
      <c r="E46" s="388">
        <v>0</v>
      </c>
      <c r="F46" s="388">
        <v>0</v>
      </c>
      <c r="G46" s="388">
        <v>0</v>
      </c>
      <c r="H46" s="388">
        <v>0</v>
      </c>
      <c r="I46" s="388">
        <v>429066</v>
      </c>
      <c r="J46" s="388">
        <v>429065</v>
      </c>
    </row>
    <row r="47" spans="2:10" ht="12.75">
      <c r="B47" s="127">
        <v>3330</v>
      </c>
      <c r="C47" s="127"/>
      <c r="D47" s="320" t="s">
        <v>863</v>
      </c>
      <c r="E47" s="388">
        <v>0</v>
      </c>
      <c r="F47" s="388">
        <v>0</v>
      </c>
      <c r="G47" s="388">
        <v>0</v>
      </c>
      <c r="H47" s="388">
        <v>0</v>
      </c>
      <c r="I47" s="388">
        <v>46052</v>
      </c>
      <c r="J47" s="388">
        <v>46052</v>
      </c>
    </row>
    <row r="48" spans="2:11" ht="12.75">
      <c r="B48" s="127">
        <v>3341</v>
      </c>
      <c r="C48" s="127"/>
      <c r="D48" s="320" t="s">
        <v>275</v>
      </c>
      <c r="E48" s="388">
        <v>0</v>
      </c>
      <c r="F48" s="388">
        <v>0</v>
      </c>
      <c r="G48" s="388">
        <v>0</v>
      </c>
      <c r="H48" s="388">
        <v>59560</v>
      </c>
      <c r="I48" s="388">
        <v>68359</v>
      </c>
      <c r="J48" s="388">
        <v>68358.5</v>
      </c>
      <c r="K48" s="318"/>
    </row>
    <row r="49" spans="2:10" ht="12.75">
      <c r="B49" s="127">
        <v>3349</v>
      </c>
      <c r="C49" s="127"/>
      <c r="D49" s="320" t="s">
        <v>849</v>
      </c>
      <c r="E49" s="388">
        <v>8000</v>
      </c>
      <c r="F49" s="388">
        <v>0</v>
      </c>
      <c r="G49" s="388">
        <v>0</v>
      </c>
      <c r="H49" s="388">
        <v>212000</v>
      </c>
      <c r="I49" s="388">
        <v>156234</v>
      </c>
      <c r="J49" s="388">
        <v>156233.86</v>
      </c>
    </row>
    <row r="50" spans="2:10" ht="12.75">
      <c r="B50" s="127">
        <v>3399</v>
      </c>
      <c r="C50" s="127"/>
      <c r="D50" s="320" t="s">
        <v>864</v>
      </c>
      <c r="E50" s="388">
        <v>0</v>
      </c>
      <c r="F50" s="388">
        <v>0</v>
      </c>
      <c r="G50" s="388">
        <v>0</v>
      </c>
      <c r="H50" s="388">
        <v>217000</v>
      </c>
      <c r="I50" s="388">
        <v>134527</v>
      </c>
      <c r="J50" s="388">
        <v>134527</v>
      </c>
    </row>
    <row r="51" spans="2:10" ht="12.75">
      <c r="B51" s="127">
        <v>3412</v>
      </c>
      <c r="C51" s="127"/>
      <c r="D51" s="320" t="s">
        <v>1049</v>
      </c>
      <c r="E51" s="388">
        <v>0</v>
      </c>
      <c r="F51" s="388">
        <v>0</v>
      </c>
      <c r="G51" s="388">
        <v>0</v>
      </c>
      <c r="H51" s="388">
        <v>0</v>
      </c>
      <c r="I51" s="388">
        <v>127050</v>
      </c>
      <c r="J51" s="388">
        <v>127050</v>
      </c>
    </row>
    <row r="52" spans="2:10" ht="12.75">
      <c r="B52" s="127">
        <v>3419</v>
      </c>
      <c r="C52" s="127"/>
      <c r="D52" s="320" t="s">
        <v>281</v>
      </c>
      <c r="E52" s="388">
        <v>0</v>
      </c>
      <c r="F52" s="388">
        <v>0</v>
      </c>
      <c r="G52" s="388">
        <v>0</v>
      </c>
      <c r="H52" s="388">
        <v>153500</v>
      </c>
      <c r="I52" s="388">
        <v>84645</v>
      </c>
      <c r="J52" s="388">
        <v>84644.67</v>
      </c>
    </row>
    <row r="53" spans="2:10" ht="12.75">
      <c r="B53" s="127">
        <v>3419</v>
      </c>
      <c r="C53" s="127"/>
      <c r="D53" s="320" t="s">
        <v>1055</v>
      </c>
      <c r="E53" s="388">
        <v>0</v>
      </c>
      <c r="F53" s="388">
        <v>0</v>
      </c>
      <c r="G53" s="388">
        <v>0</v>
      </c>
      <c r="H53" s="388">
        <v>0</v>
      </c>
      <c r="I53" s="388">
        <v>294594</v>
      </c>
      <c r="J53" s="388">
        <v>294594</v>
      </c>
    </row>
    <row r="54" spans="2:10" ht="12.75">
      <c r="B54" s="127">
        <v>3419</v>
      </c>
      <c r="C54" s="127">
        <v>11</v>
      </c>
      <c r="D54" s="320" t="s">
        <v>1056</v>
      </c>
      <c r="E54" s="388">
        <v>0</v>
      </c>
      <c r="F54" s="388">
        <v>0</v>
      </c>
      <c r="G54" s="388">
        <v>0</v>
      </c>
      <c r="H54" s="388">
        <v>0</v>
      </c>
      <c r="I54" s="388">
        <v>106684</v>
      </c>
      <c r="J54" s="388">
        <v>106684</v>
      </c>
    </row>
    <row r="55" spans="2:10" ht="12.75">
      <c r="B55" s="127">
        <v>3419</v>
      </c>
      <c r="C55" s="127">
        <v>12</v>
      </c>
      <c r="D55" s="320" t="s">
        <v>8</v>
      </c>
      <c r="E55" s="388">
        <v>0</v>
      </c>
      <c r="F55" s="388">
        <v>0</v>
      </c>
      <c r="G55" s="388">
        <v>0</v>
      </c>
      <c r="H55" s="388">
        <v>0</v>
      </c>
      <c r="I55" s="388">
        <v>359303</v>
      </c>
      <c r="J55" s="388">
        <v>359303</v>
      </c>
    </row>
    <row r="56" spans="2:10" ht="12.75">
      <c r="B56" s="127">
        <v>3419</v>
      </c>
      <c r="C56" s="127">
        <v>221</v>
      </c>
      <c r="D56" s="320" t="s">
        <v>885</v>
      </c>
      <c r="E56" s="388">
        <v>0</v>
      </c>
      <c r="F56" s="388">
        <v>0</v>
      </c>
      <c r="G56" s="388">
        <v>0</v>
      </c>
      <c r="H56" s="388">
        <v>0</v>
      </c>
      <c r="I56" s="388">
        <v>196761</v>
      </c>
      <c r="J56" s="388">
        <v>196761</v>
      </c>
    </row>
    <row r="57" spans="2:10" ht="12.75">
      <c r="B57" s="127">
        <v>3419</v>
      </c>
      <c r="C57" s="127">
        <v>228</v>
      </c>
      <c r="D57" s="320" t="s">
        <v>1057</v>
      </c>
      <c r="E57" s="388">
        <v>0</v>
      </c>
      <c r="F57" s="388">
        <v>0</v>
      </c>
      <c r="G57" s="388">
        <v>0</v>
      </c>
      <c r="H57" s="388">
        <v>0</v>
      </c>
      <c r="I57" s="388">
        <v>61058</v>
      </c>
      <c r="J57" s="388">
        <v>61058</v>
      </c>
    </row>
    <row r="58" spans="2:10" ht="12.75">
      <c r="B58" s="127">
        <v>3419</v>
      </c>
      <c r="C58" s="127">
        <v>1351</v>
      </c>
      <c r="D58" s="320" t="s">
        <v>1068</v>
      </c>
      <c r="E58" s="388">
        <v>0</v>
      </c>
      <c r="F58" s="388">
        <v>29400</v>
      </c>
      <c r="G58" s="388">
        <v>29400</v>
      </c>
      <c r="H58" s="388">
        <v>131000</v>
      </c>
      <c r="I58" s="388">
        <v>141910</v>
      </c>
      <c r="J58" s="388">
        <v>141908.95</v>
      </c>
    </row>
    <row r="59" spans="2:10" ht="12.75">
      <c r="B59" s="127">
        <v>3421</v>
      </c>
      <c r="C59" s="127"/>
      <c r="D59" s="320" t="s">
        <v>341</v>
      </c>
      <c r="E59" s="388">
        <v>0</v>
      </c>
      <c r="F59" s="388">
        <v>3588</v>
      </c>
      <c r="G59" s="388">
        <v>3588</v>
      </c>
      <c r="H59" s="388">
        <v>120000</v>
      </c>
      <c r="I59" s="388">
        <v>285321</v>
      </c>
      <c r="J59" s="388">
        <v>285320.95</v>
      </c>
    </row>
    <row r="60" spans="2:10" ht="12.75">
      <c r="B60" s="127">
        <v>3429</v>
      </c>
      <c r="C60" s="127"/>
      <c r="D60" s="320" t="s">
        <v>282</v>
      </c>
      <c r="E60" s="388">
        <v>0</v>
      </c>
      <c r="F60" s="388">
        <v>0</v>
      </c>
      <c r="G60" s="388">
        <v>0</v>
      </c>
      <c r="H60" s="388">
        <v>517200</v>
      </c>
      <c r="I60" s="388">
        <v>371830</v>
      </c>
      <c r="J60" s="388">
        <v>371829.9</v>
      </c>
    </row>
    <row r="61" spans="2:10" ht="12.75">
      <c r="B61" s="127">
        <v>3429</v>
      </c>
      <c r="C61" s="127">
        <v>71</v>
      </c>
      <c r="D61" s="320" t="s">
        <v>878</v>
      </c>
      <c r="E61" s="388">
        <v>0</v>
      </c>
      <c r="F61" s="388">
        <v>0</v>
      </c>
      <c r="G61" s="388">
        <v>0</v>
      </c>
      <c r="H61" s="388">
        <v>0</v>
      </c>
      <c r="I61" s="388">
        <v>47500</v>
      </c>
      <c r="J61" s="388">
        <v>47500</v>
      </c>
    </row>
    <row r="62" spans="2:10" ht="12.75">
      <c r="B62" s="127">
        <v>3429</v>
      </c>
      <c r="C62" s="127">
        <v>79</v>
      </c>
      <c r="D62" s="320" t="s">
        <v>880</v>
      </c>
      <c r="E62" s="388">
        <v>0</v>
      </c>
      <c r="F62" s="388">
        <v>0</v>
      </c>
      <c r="G62" s="388">
        <v>0</v>
      </c>
      <c r="H62" s="388">
        <v>0</v>
      </c>
      <c r="I62" s="388">
        <v>25859</v>
      </c>
      <c r="J62" s="388">
        <v>25859</v>
      </c>
    </row>
    <row r="63" spans="2:10" ht="12.75">
      <c r="B63" s="127">
        <v>3429</v>
      </c>
      <c r="C63" s="127">
        <v>80</v>
      </c>
      <c r="D63" s="320" t="s">
        <v>6</v>
      </c>
      <c r="E63" s="388">
        <v>0</v>
      </c>
      <c r="F63" s="388">
        <v>0</v>
      </c>
      <c r="G63" s="388">
        <v>0</v>
      </c>
      <c r="H63" s="388">
        <v>0</v>
      </c>
      <c r="I63" s="388">
        <v>6000</v>
      </c>
      <c r="J63" s="388">
        <v>6000</v>
      </c>
    </row>
    <row r="64" spans="2:10" ht="12.75">
      <c r="B64" s="127">
        <v>3429</v>
      </c>
      <c r="C64" s="127">
        <v>86</v>
      </c>
      <c r="D64" s="270" t="s">
        <v>781</v>
      </c>
      <c r="E64" s="388">
        <v>0</v>
      </c>
      <c r="F64" s="388">
        <v>0</v>
      </c>
      <c r="G64" s="388">
        <v>0</v>
      </c>
      <c r="H64" s="388">
        <v>0</v>
      </c>
      <c r="I64" s="388">
        <v>66000</v>
      </c>
      <c r="J64" s="388">
        <v>66000</v>
      </c>
    </row>
    <row r="65" spans="2:10" ht="12.75">
      <c r="B65" s="127">
        <v>3429</v>
      </c>
      <c r="C65" s="127">
        <v>87</v>
      </c>
      <c r="D65" s="270" t="s">
        <v>9</v>
      </c>
      <c r="E65" s="388">
        <v>0</v>
      </c>
      <c r="F65" s="388">
        <v>0</v>
      </c>
      <c r="G65" s="388">
        <v>0</v>
      </c>
      <c r="H65" s="388">
        <v>0</v>
      </c>
      <c r="I65" s="388">
        <v>20740</v>
      </c>
      <c r="J65" s="388">
        <v>20740</v>
      </c>
    </row>
    <row r="66" spans="2:10" ht="12.75">
      <c r="B66" s="127">
        <v>3429</v>
      </c>
      <c r="C66" s="127">
        <v>222</v>
      </c>
      <c r="D66" s="270" t="s">
        <v>1315</v>
      </c>
      <c r="E66" s="388">
        <v>0</v>
      </c>
      <c r="F66" s="388">
        <v>0</v>
      </c>
      <c r="G66" s="388">
        <v>0</v>
      </c>
      <c r="H66" s="388">
        <v>0</v>
      </c>
      <c r="I66" s="388">
        <v>50658</v>
      </c>
      <c r="J66" s="388">
        <v>50658</v>
      </c>
    </row>
    <row r="67" spans="2:10" ht="12.75">
      <c r="B67" s="127">
        <v>3429</v>
      </c>
      <c r="C67" s="127">
        <v>224</v>
      </c>
      <c r="D67" s="270" t="s">
        <v>1316</v>
      </c>
      <c r="E67" s="388">
        <v>0</v>
      </c>
      <c r="F67" s="388">
        <v>0</v>
      </c>
      <c r="G67" s="388">
        <v>0</v>
      </c>
      <c r="H67" s="388">
        <v>0</v>
      </c>
      <c r="I67" s="388">
        <v>14700</v>
      </c>
      <c r="J67" s="388">
        <v>14700</v>
      </c>
    </row>
    <row r="68" spans="2:10" ht="12.75">
      <c r="B68" s="127">
        <v>3429</v>
      </c>
      <c r="C68" s="127">
        <v>227</v>
      </c>
      <c r="D68" s="320" t="s">
        <v>1050</v>
      </c>
      <c r="E68" s="388">
        <v>0</v>
      </c>
      <c r="F68" s="388">
        <v>0</v>
      </c>
      <c r="G68" s="388">
        <v>0</v>
      </c>
      <c r="H68" s="388">
        <v>0</v>
      </c>
      <c r="I68" s="388">
        <v>20000</v>
      </c>
      <c r="J68" s="388">
        <v>20000</v>
      </c>
    </row>
    <row r="69" spans="2:10" ht="12.75">
      <c r="B69" s="127">
        <v>3429</v>
      </c>
      <c r="C69" s="127">
        <v>323</v>
      </c>
      <c r="D69" s="270" t="s">
        <v>1317</v>
      </c>
      <c r="E69" s="388">
        <v>0</v>
      </c>
      <c r="F69" s="388">
        <v>0</v>
      </c>
      <c r="G69" s="388">
        <v>0</v>
      </c>
      <c r="H69" s="388">
        <v>0</v>
      </c>
      <c r="I69" s="388">
        <v>15000</v>
      </c>
      <c r="J69" s="388">
        <v>15000</v>
      </c>
    </row>
    <row r="70" spans="2:10" ht="12.75">
      <c r="B70" s="127">
        <v>3522</v>
      </c>
      <c r="C70" s="127"/>
      <c r="D70" s="320" t="s">
        <v>1058</v>
      </c>
      <c r="E70" s="388">
        <v>0</v>
      </c>
      <c r="F70" s="388">
        <v>0</v>
      </c>
      <c r="G70" s="388">
        <v>0</v>
      </c>
      <c r="H70" s="388">
        <v>0</v>
      </c>
      <c r="I70" s="388">
        <v>30000</v>
      </c>
      <c r="J70" s="388">
        <v>30000</v>
      </c>
    </row>
    <row r="71" spans="2:10" ht="12.75">
      <c r="B71" s="127">
        <v>3525</v>
      </c>
      <c r="C71" s="127"/>
      <c r="D71" s="270" t="s">
        <v>1237</v>
      </c>
      <c r="E71" s="388">
        <v>0</v>
      </c>
      <c r="F71" s="388">
        <v>0</v>
      </c>
      <c r="G71" s="388">
        <v>0</v>
      </c>
      <c r="H71" s="388">
        <v>0</v>
      </c>
      <c r="I71" s="388">
        <v>0</v>
      </c>
      <c r="J71" s="388">
        <v>0</v>
      </c>
    </row>
    <row r="72" spans="2:10" ht="12.75">
      <c r="B72" s="127">
        <v>3612</v>
      </c>
      <c r="C72" s="127"/>
      <c r="D72" s="270" t="s">
        <v>343</v>
      </c>
      <c r="E72" s="388">
        <v>0</v>
      </c>
      <c r="F72" s="388">
        <v>0</v>
      </c>
      <c r="G72" s="388">
        <v>0</v>
      </c>
      <c r="H72" s="388">
        <v>0</v>
      </c>
      <c r="I72" s="388">
        <v>67412</v>
      </c>
      <c r="J72" s="388">
        <v>67411.45</v>
      </c>
    </row>
    <row r="73" spans="2:10" ht="12.75">
      <c r="B73" s="127">
        <v>3612</v>
      </c>
      <c r="C73" s="127">
        <v>4316</v>
      </c>
      <c r="D73" s="320" t="s">
        <v>1066</v>
      </c>
      <c r="E73" s="388">
        <v>0</v>
      </c>
      <c r="F73" s="388">
        <v>0</v>
      </c>
      <c r="G73" s="388">
        <v>0</v>
      </c>
      <c r="H73" s="388">
        <v>215</v>
      </c>
      <c r="I73" s="388">
        <v>305501</v>
      </c>
      <c r="J73" s="388">
        <v>305500.17</v>
      </c>
    </row>
    <row r="74" spans="2:10" ht="12.75">
      <c r="B74" s="127">
        <v>3613</v>
      </c>
      <c r="C74" s="127">
        <v>2020</v>
      </c>
      <c r="D74" s="320" t="s">
        <v>886</v>
      </c>
      <c r="E74" s="388">
        <v>0</v>
      </c>
      <c r="F74" s="388">
        <v>0</v>
      </c>
      <c r="G74" s="388">
        <v>0</v>
      </c>
      <c r="H74" s="388">
        <v>25000</v>
      </c>
      <c r="I74" s="388">
        <v>11933</v>
      </c>
      <c r="J74" s="388">
        <v>11932.05</v>
      </c>
    </row>
    <row r="75" spans="2:10" ht="12.75">
      <c r="B75" s="127">
        <v>3631</v>
      </c>
      <c r="C75" s="127"/>
      <c r="D75" s="320" t="s">
        <v>350</v>
      </c>
      <c r="E75" s="388">
        <v>1200</v>
      </c>
      <c r="F75" s="388">
        <v>1092</v>
      </c>
      <c r="G75" s="388">
        <v>1092</v>
      </c>
      <c r="H75" s="388">
        <v>2140000</v>
      </c>
      <c r="I75" s="388">
        <v>1489184</v>
      </c>
      <c r="J75" s="388">
        <v>1489182.49</v>
      </c>
    </row>
    <row r="76" spans="2:10" ht="12.75">
      <c r="B76" s="127">
        <v>3631</v>
      </c>
      <c r="C76" s="127">
        <v>10</v>
      </c>
      <c r="D76" s="320" t="s">
        <v>870</v>
      </c>
      <c r="E76" s="388">
        <v>0</v>
      </c>
      <c r="F76" s="388">
        <v>0</v>
      </c>
      <c r="G76" s="388">
        <v>0</v>
      </c>
      <c r="H76" s="388">
        <v>95000</v>
      </c>
      <c r="I76" s="388">
        <v>90818</v>
      </c>
      <c r="J76" s="388">
        <v>90817.8</v>
      </c>
    </row>
    <row r="77" spans="2:10" ht="12.75">
      <c r="B77" s="127">
        <v>3632</v>
      </c>
      <c r="C77" s="127"/>
      <c r="D77" s="320" t="s">
        <v>349</v>
      </c>
      <c r="E77" s="388">
        <v>183109</v>
      </c>
      <c r="F77" s="388">
        <v>166047</v>
      </c>
      <c r="G77" s="388">
        <v>166045.44</v>
      </c>
      <c r="H77" s="388">
        <v>1236650</v>
      </c>
      <c r="I77" s="388">
        <v>682163</v>
      </c>
      <c r="J77" s="388">
        <v>682162.03</v>
      </c>
    </row>
    <row r="78" spans="2:10" ht="12.75">
      <c r="B78" s="127">
        <v>3632</v>
      </c>
      <c r="C78" s="127">
        <v>12966</v>
      </c>
      <c r="D78" s="270" t="s">
        <v>1238</v>
      </c>
      <c r="E78" s="388">
        <v>0</v>
      </c>
      <c r="F78" s="388">
        <v>0</v>
      </c>
      <c r="G78" s="388">
        <v>0</v>
      </c>
      <c r="H78" s="388">
        <v>0</v>
      </c>
      <c r="I78" s="388">
        <v>0</v>
      </c>
      <c r="J78" s="388">
        <v>0</v>
      </c>
    </row>
    <row r="79" spans="2:10" ht="12.75">
      <c r="B79" s="127">
        <v>3639</v>
      </c>
      <c r="C79" s="127"/>
      <c r="D79" s="320" t="s">
        <v>850</v>
      </c>
      <c r="E79" s="388">
        <v>51000</v>
      </c>
      <c r="F79" s="388">
        <v>65273</v>
      </c>
      <c r="G79" s="388">
        <v>65272.28</v>
      </c>
      <c r="H79" s="388">
        <v>13210445</v>
      </c>
      <c r="I79" s="388">
        <v>3289179</v>
      </c>
      <c r="J79" s="388">
        <v>3289171.3</v>
      </c>
    </row>
    <row r="80" spans="2:10" ht="12.75">
      <c r="B80" s="127">
        <v>3639</v>
      </c>
      <c r="C80" s="127">
        <v>1019</v>
      </c>
      <c r="D80" s="320" t="s">
        <v>857</v>
      </c>
      <c r="E80" s="388">
        <v>120000</v>
      </c>
      <c r="F80" s="388">
        <v>528299</v>
      </c>
      <c r="G80" s="388">
        <v>528299</v>
      </c>
      <c r="H80" s="388">
        <v>238285</v>
      </c>
      <c r="I80" s="388">
        <v>69229</v>
      </c>
      <c r="J80" s="388">
        <v>69228.34</v>
      </c>
    </row>
    <row r="81" spans="2:10" ht="12.75">
      <c r="B81" s="127">
        <v>3719</v>
      </c>
      <c r="C81" s="127"/>
      <c r="D81" s="320" t="s">
        <v>1046</v>
      </c>
      <c r="E81" s="388">
        <v>0</v>
      </c>
      <c r="F81" s="388">
        <v>4000</v>
      </c>
      <c r="G81" s="388">
        <v>4000</v>
      </c>
      <c r="H81" s="388">
        <v>0</v>
      </c>
      <c r="I81" s="388">
        <v>0</v>
      </c>
      <c r="J81" s="388">
        <v>0</v>
      </c>
    </row>
    <row r="82" spans="1:10" ht="12.75">
      <c r="A82">
        <v>2150</v>
      </c>
      <c r="B82" s="127">
        <v>3722</v>
      </c>
      <c r="C82" s="127">
        <v>40</v>
      </c>
      <c r="D82" s="320" t="s">
        <v>872</v>
      </c>
      <c r="E82" s="388">
        <v>0</v>
      </c>
      <c r="F82" s="388">
        <v>0</v>
      </c>
      <c r="G82" s="388">
        <v>0</v>
      </c>
      <c r="H82" s="388">
        <v>2150000</v>
      </c>
      <c r="I82" s="388">
        <v>2053314</v>
      </c>
      <c r="J82" s="388">
        <v>2053313.89</v>
      </c>
    </row>
    <row r="83" spans="2:10" ht="12.75">
      <c r="B83" s="127">
        <v>3722</v>
      </c>
      <c r="C83" s="127">
        <v>43</v>
      </c>
      <c r="D83" s="320" t="s">
        <v>873</v>
      </c>
      <c r="E83" s="388">
        <v>0</v>
      </c>
      <c r="F83" s="388">
        <v>0</v>
      </c>
      <c r="G83" s="388">
        <v>0</v>
      </c>
      <c r="H83" s="388">
        <v>16000</v>
      </c>
      <c r="I83" s="388">
        <v>0</v>
      </c>
      <c r="J83" s="388">
        <v>0</v>
      </c>
    </row>
    <row r="84" spans="2:10" ht="12.75">
      <c r="B84" s="127">
        <v>3722</v>
      </c>
      <c r="C84" s="127">
        <v>44</v>
      </c>
      <c r="D84" s="320" t="s">
        <v>1059</v>
      </c>
      <c r="E84" s="388">
        <v>60000</v>
      </c>
      <c r="F84" s="388">
        <v>20305</v>
      </c>
      <c r="G84" s="388">
        <v>20305</v>
      </c>
      <c r="H84" s="388">
        <v>220000</v>
      </c>
      <c r="I84" s="388">
        <v>162610</v>
      </c>
      <c r="J84" s="388">
        <v>162608.7</v>
      </c>
    </row>
    <row r="85" spans="2:10" ht="12.75">
      <c r="B85" s="127">
        <v>3722</v>
      </c>
      <c r="C85" s="127">
        <v>48</v>
      </c>
      <c r="D85" s="320" t="s">
        <v>1047</v>
      </c>
      <c r="E85" s="388">
        <v>30000</v>
      </c>
      <c r="F85" s="388">
        <v>43873</v>
      </c>
      <c r="G85" s="388">
        <v>43873</v>
      </c>
      <c r="H85" s="388">
        <v>0</v>
      </c>
      <c r="I85" s="388">
        <v>0</v>
      </c>
      <c r="J85" s="388">
        <v>0</v>
      </c>
    </row>
    <row r="86" spans="2:10" ht="12.75">
      <c r="B86" s="127">
        <v>3722</v>
      </c>
      <c r="C86" s="127">
        <v>66</v>
      </c>
      <c r="D86" s="320" t="s">
        <v>876</v>
      </c>
      <c r="E86" s="388">
        <v>0</v>
      </c>
      <c r="F86" s="388">
        <v>0</v>
      </c>
      <c r="G86" s="388">
        <v>0</v>
      </c>
      <c r="H86" s="388">
        <v>47800</v>
      </c>
      <c r="I86" s="388">
        <v>8300</v>
      </c>
      <c r="J86" s="388">
        <v>8300</v>
      </c>
    </row>
    <row r="87" spans="2:10" ht="12.75">
      <c r="B87" s="127">
        <v>3722</v>
      </c>
      <c r="C87" s="127">
        <v>67</v>
      </c>
      <c r="D87" s="320" t="s">
        <v>1067</v>
      </c>
      <c r="E87" s="388">
        <v>0</v>
      </c>
      <c r="F87" s="388">
        <v>0</v>
      </c>
      <c r="G87" s="388">
        <v>0</v>
      </c>
      <c r="H87" s="388">
        <v>60000</v>
      </c>
      <c r="I87" s="388">
        <v>21721</v>
      </c>
      <c r="J87" s="388">
        <v>21720.07</v>
      </c>
    </row>
    <row r="88" spans="2:10" ht="12.75">
      <c r="B88" s="127">
        <v>3723</v>
      </c>
      <c r="C88" s="127"/>
      <c r="D88" s="270" t="s">
        <v>1172</v>
      </c>
      <c r="E88" s="388">
        <v>60000</v>
      </c>
      <c r="F88" s="388">
        <v>163230</v>
      </c>
      <c r="G88" s="388">
        <v>163230</v>
      </c>
      <c r="H88" s="388">
        <v>3497554</v>
      </c>
      <c r="I88" s="388">
        <v>2905193</v>
      </c>
      <c r="J88" s="388">
        <v>2905187.88</v>
      </c>
    </row>
    <row r="89" spans="2:10" ht="12.75">
      <c r="B89" s="127">
        <v>3723</v>
      </c>
      <c r="C89" s="127">
        <v>690006461</v>
      </c>
      <c r="D89" s="270" t="s">
        <v>1173</v>
      </c>
      <c r="E89" s="388">
        <v>0</v>
      </c>
      <c r="F89" s="388">
        <v>0</v>
      </c>
      <c r="G89" s="388">
        <v>0</v>
      </c>
      <c r="H89" s="388">
        <v>1601000</v>
      </c>
      <c r="I89" s="388">
        <v>1541540</v>
      </c>
      <c r="J89" s="388">
        <v>1541540</v>
      </c>
    </row>
    <row r="90" spans="2:10" ht="12.75">
      <c r="B90" s="127">
        <v>3723</v>
      </c>
      <c r="C90" s="127">
        <v>690006462</v>
      </c>
      <c r="D90" s="270" t="s">
        <v>1171</v>
      </c>
      <c r="E90" s="388">
        <v>0</v>
      </c>
      <c r="F90" s="388">
        <v>0</v>
      </c>
      <c r="G90" s="388">
        <v>0</v>
      </c>
      <c r="H90" s="388">
        <v>1572000</v>
      </c>
      <c r="I90" s="388">
        <v>1514921</v>
      </c>
      <c r="J90" s="388">
        <v>1514920</v>
      </c>
    </row>
    <row r="91" spans="2:10" ht="12.75">
      <c r="B91" s="127">
        <v>3725</v>
      </c>
      <c r="C91" s="127"/>
      <c r="D91" s="320" t="s">
        <v>1060</v>
      </c>
      <c r="E91" s="388">
        <v>350000</v>
      </c>
      <c r="F91" s="388">
        <v>357306</v>
      </c>
      <c r="G91" s="388">
        <v>357305.12</v>
      </c>
      <c r="H91" s="388">
        <v>0</v>
      </c>
      <c r="I91" s="388">
        <v>0</v>
      </c>
      <c r="J91" s="388">
        <v>0</v>
      </c>
    </row>
    <row r="92" spans="2:10" ht="12.75">
      <c r="B92" s="127">
        <v>3726</v>
      </c>
      <c r="C92" s="127"/>
      <c r="D92" s="320" t="s">
        <v>865</v>
      </c>
      <c r="E92" s="388">
        <v>0</v>
      </c>
      <c r="F92" s="388">
        <v>18030</v>
      </c>
      <c r="G92" s="388">
        <v>18030</v>
      </c>
      <c r="H92" s="388">
        <v>1443500</v>
      </c>
      <c r="I92" s="388">
        <v>1801068</v>
      </c>
      <c r="J92" s="388">
        <v>1801064.2</v>
      </c>
    </row>
    <row r="93" spans="2:10" ht="12.75">
      <c r="B93" s="127">
        <v>3728</v>
      </c>
      <c r="C93" s="127"/>
      <c r="D93" s="270" t="s">
        <v>1318</v>
      </c>
      <c r="E93" s="388">
        <v>0</v>
      </c>
      <c r="F93" s="388">
        <v>0</v>
      </c>
      <c r="G93" s="388">
        <v>0</v>
      </c>
      <c r="H93" s="388">
        <v>0</v>
      </c>
      <c r="I93" s="388">
        <v>93171</v>
      </c>
      <c r="J93" s="388">
        <v>93170</v>
      </c>
    </row>
    <row r="94" spans="2:10" ht="12.75">
      <c r="B94" s="127">
        <v>3745</v>
      </c>
      <c r="C94" s="127">
        <v>45</v>
      </c>
      <c r="D94" s="320" t="s">
        <v>875</v>
      </c>
      <c r="E94" s="388">
        <v>0</v>
      </c>
      <c r="F94" s="388">
        <v>0</v>
      </c>
      <c r="G94" s="388">
        <v>0</v>
      </c>
      <c r="H94" s="388">
        <v>20000</v>
      </c>
      <c r="I94" s="388">
        <v>0</v>
      </c>
      <c r="J94" s="388">
        <v>0</v>
      </c>
    </row>
    <row r="95" spans="2:10" ht="12.75">
      <c r="B95" s="127">
        <v>3744</v>
      </c>
      <c r="C95" s="127"/>
      <c r="D95" s="270" t="s">
        <v>1239</v>
      </c>
      <c r="E95" s="388">
        <v>0</v>
      </c>
      <c r="F95" s="388">
        <v>0</v>
      </c>
      <c r="G95" s="388">
        <v>0</v>
      </c>
      <c r="H95" s="388">
        <v>0</v>
      </c>
      <c r="I95" s="388">
        <v>11000</v>
      </c>
      <c r="J95" s="388">
        <v>11000</v>
      </c>
    </row>
    <row r="96" spans="2:10" ht="12.75">
      <c r="B96" s="127">
        <v>3744</v>
      </c>
      <c r="C96" s="127">
        <v>11531</v>
      </c>
      <c r="D96" s="270" t="s">
        <v>1239</v>
      </c>
      <c r="E96" s="388">
        <v>0</v>
      </c>
      <c r="F96" s="388">
        <v>0</v>
      </c>
      <c r="G96" s="388">
        <v>0</v>
      </c>
      <c r="H96" s="388">
        <v>6188061</v>
      </c>
      <c r="I96" s="388">
        <v>6004562</v>
      </c>
      <c r="J96" s="388">
        <v>6004561</v>
      </c>
    </row>
    <row r="97" spans="2:10" ht="12.75">
      <c r="B97" s="127">
        <v>3745</v>
      </c>
      <c r="C97" s="127"/>
      <c r="D97" s="320" t="s">
        <v>851</v>
      </c>
      <c r="E97" s="388">
        <v>0</v>
      </c>
      <c r="F97" s="388">
        <v>22410</v>
      </c>
      <c r="G97" s="388">
        <v>22410</v>
      </c>
      <c r="H97" s="388">
        <v>2435240</v>
      </c>
      <c r="I97" s="388">
        <v>2690181</v>
      </c>
      <c r="J97" s="388">
        <v>2690177.69</v>
      </c>
    </row>
    <row r="98" spans="2:10" ht="12.75">
      <c r="B98" s="127">
        <v>3745</v>
      </c>
      <c r="C98" s="127">
        <v>33</v>
      </c>
      <c r="D98" s="320" t="s">
        <v>871</v>
      </c>
      <c r="E98" s="388">
        <v>0</v>
      </c>
      <c r="F98" s="388">
        <v>0</v>
      </c>
      <c r="G98" s="388">
        <v>0</v>
      </c>
      <c r="H98" s="388">
        <v>615020</v>
      </c>
      <c r="I98" s="388">
        <v>167722</v>
      </c>
      <c r="J98" s="388">
        <v>167720.85</v>
      </c>
    </row>
    <row r="99" spans="2:10" ht="12.75">
      <c r="B99" s="127">
        <v>3745</v>
      </c>
      <c r="C99" s="127">
        <v>68</v>
      </c>
      <c r="D99" s="320" t="s">
        <v>877</v>
      </c>
      <c r="E99" s="388">
        <v>0</v>
      </c>
      <c r="F99" s="388">
        <v>0</v>
      </c>
      <c r="G99" s="388">
        <v>0</v>
      </c>
      <c r="H99" s="388">
        <v>481200</v>
      </c>
      <c r="I99" s="388">
        <v>315272</v>
      </c>
      <c r="J99" s="388">
        <v>315271.44</v>
      </c>
    </row>
    <row r="100" spans="2:10" ht="12.75">
      <c r="B100" s="127">
        <v>4329</v>
      </c>
      <c r="C100" s="127"/>
      <c r="D100" s="320" t="s">
        <v>1051</v>
      </c>
      <c r="E100" s="388">
        <v>0</v>
      </c>
      <c r="F100" s="388">
        <v>0</v>
      </c>
      <c r="G100" s="388">
        <v>0</v>
      </c>
      <c r="H100" s="388">
        <v>0</v>
      </c>
      <c r="I100" s="388">
        <v>10000</v>
      </c>
      <c r="J100" s="388">
        <v>10000</v>
      </c>
    </row>
    <row r="101" spans="2:10" ht="12.75">
      <c r="B101" s="127">
        <v>4349</v>
      </c>
      <c r="C101" s="127"/>
      <c r="D101" s="320" t="s">
        <v>866</v>
      </c>
      <c r="E101" s="388">
        <v>0</v>
      </c>
      <c r="F101" s="388">
        <v>0</v>
      </c>
      <c r="G101" s="388">
        <v>0</v>
      </c>
      <c r="H101" s="388">
        <v>92900</v>
      </c>
      <c r="I101" s="388">
        <v>90545</v>
      </c>
      <c r="J101" s="388">
        <v>90545</v>
      </c>
    </row>
    <row r="102" spans="2:10" ht="12.75">
      <c r="B102" s="127">
        <v>4351</v>
      </c>
      <c r="C102" s="127"/>
      <c r="D102" s="320" t="s">
        <v>867</v>
      </c>
      <c r="E102" s="188">
        <v>0</v>
      </c>
      <c r="F102" s="188">
        <v>0</v>
      </c>
      <c r="G102" s="188">
        <v>0</v>
      </c>
      <c r="H102" s="388">
        <v>0</v>
      </c>
      <c r="I102" s="388">
        <v>271589</v>
      </c>
      <c r="J102" s="388">
        <v>271589</v>
      </c>
    </row>
    <row r="103" spans="2:10" ht="12.75">
      <c r="B103" s="127">
        <v>4357</v>
      </c>
      <c r="C103" s="127"/>
      <c r="D103" s="320" t="s">
        <v>1061</v>
      </c>
      <c r="E103" s="188">
        <v>0</v>
      </c>
      <c r="F103" s="188">
        <v>0</v>
      </c>
      <c r="G103" s="188">
        <v>0</v>
      </c>
      <c r="H103" s="388">
        <v>0</v>
      </c>
      <c r="I103" s="388">
        <v>60000</v>
      </c>
      <c r="J103" s="388">
        <v>60000</v>
      </c>
    </row>
    <row r="104" spans="2:10" ht="12.75">
      <c r="B104" s="127">
        <v>4371</v>
      </c>
      <c r="C104" s="127"/>
      <c r="D104" s="320" t="s">
        <v>868</v>
      </c>
      <c r="E104" s="188">
        <v>0</v>
      </c>
      <c r="F104" s="188">
        <v>0</v>
      </c>
      <c r="G104" s="188">
        <v>0</v>
      </c>
      <c r="H104" s="388">
        <v>0</v>
      </c>
      <c r="I104" s="388">
        <v>90000</v>
      </c>
      <c r="J104" s="388">
        <v>90000</v>
      </c>
    </row>
    <row r="105" spans="2:10" ht="12.75">
      <c r="B105" s="127">
        <v>4374</v>
      </c>
      <c r="C105" s="127"/>
      <c r="D105" s="270" t="s">
        <v>1170</v>
      </c>
      <c r="E105" s="188">
        <v>0</v>
      </c>
      <c r="F105" s="188">
        <v>0</v>
      </c>
      <c r="G105" s="188">
        <v>0</v>
      </c>
      <c r="H105" s="388">
        <v>0</v>
      </c>
      <c r="I105" s="388">
        <v>13000</v>
      </c>
      <c r="J105" s="388">
        <v>13000</v>
      </c>
    </row>
    <row r="106" spans="2:10" ht="12.75">
      <c r="B106" s="127">
        <v>4375</v>
      </c>
      <c r="C106" s="127"/>
      <c r="D106" s="320" t="s">
        <v>763</v>
      </c>
      <c r="E106" s="188">
        <v>0</v>
      </c>
      <c r="F106" s="188">
        <v>0</v>
      </c>
      <c r="G106" s="188">
        <v>0</v>
      </c>
      <c r="H106" s="388">
        <v>0</v>
      </c>
      <c r="I106" s="388">
        <v>138000</v>
      </c>
      <c r="J106" s="388">
        <v>138000</v>
      </c>
    </row>
    <row r="107" spans="2:10" ht="12.75">
      <c r="B107" s="127">
        <v>4377</v>
      </c>
      <c r="C107" s="127"/>
      <c r="D107" s="320" t="s">
        <v>1052</v>
      </c>
      <c r="E107" s="188">
        <v>0</v>
      </c>
      <c r="F107" s="188">
        <v>0</v>
      </c>
      <c r="G107" s="188">
        <v>0</v>
      </c>
      <c r="H107" s="388">
        <v>0</v>
      </c>
      <c r="I107" s="388">
        <v>10000</v>
      </c>
      <c r="J107" s="388">
        <v>10000</v>
      </c>
    </row>
    <row r="108" spans="2:10" ht="12.75">
      <c r="B108" s="127">
        <v>5212</v>
      </c>
      <c r="C108" s="127"/>
      <c r="D108" s="320" t="s">
        <v>944</v>
      </c>
      <c r="E108" s="188">
        <v>0</v>
      </c>
      <c r="F108" s="188">
        <v>0</v>
      </c>
      <c r="G108" s="188">
        <v>0</v>
      </c>
      <c r="H108" s="388">
        <v>100000</v>
      </c>
      <c r="I108" s="388">
        <v>0</v>
      </c>
      <c r="J108" s="388">
        <v>0</v>
      </c>
    </row>
    <row r="109" spans="2:10" ht="12.75">
      <c r="B109" s="127">
        <v>5212</v>
      </c>
      <c r="C109" s="127">
        <v>11531</v>
      </c>
      <c r="D109" s="270" t="s">
        <v>1240</v>
      </c>
      <c r="E109" s="188">
        <v>0</v>
      </c>
      <c r="F109" s="188">
        <v>0</v>
      </c>
      <c r="G109" s="188">
        <v>0</v>
      </c>
      <c r="H109" s="388">
        <v>0</v>
      </c>
      <c r="I109" s="388">
        <v>0</v>
      </c>
      <c r="J109" s="388">
        <v>0</v>
      </c>
    </row>
    <row r="110" spans="2:10" ht="12.75">
      <c r="B110" s="127">
        <v>5213</v>
      </c>
      <c r="C110" s="127"/>
      <c r="D110" s="270" t="s">
        <v>1319</v>
      </c>
      <c r="E110" s="188">
        <v>0</v>
      </c>
      <c r="F110" s="188">
        <v>0</v>
      </c>
      <c r="G110" s="188">
        <v>0</v>
      </c>
      <c r="H110" s="388">
        <v>0</v>
      </c>
      <c r="I110" s="388">
        <v>100000</v>
      </c>
      <c r="J110" s="388">
        <v>8800</v>
      </c>
    </row>
    <row r="111" spans="2:10" ht="12.75">
      <c r="B111" s="127">
        <v>5311</v>
      </c>
      <c r="C111" s="127"/>
      <c r="D111" s="320" t="s">
        <v>187</v>
      </c>
      <c r="E111" s="188">
        <v>18000</v>
      </c>
      <c r="F111" s="188">
        <v>9900</v>
      </c>
      <c r="G111" s="188">
        <v>9900</v>
      </c>
      <c r="H111" s="388">
        <v>122000</v>
      </c>
      <c r="I111" s="388">
        <v>0</v>
      </c>
      <c r="J111" s="388">
        <v>0</v>
      </c>
    </row>
    <row r="112" spans="2:10" ht="12.75">
      <c r="B112" s="127">
        <v>5512</v>
      </c>
      <c r="C112" s="127"/>
      <c r="D112" s="320" t="s">
        <v>188</v>
      </c>
      <c r="E112" s="188">
        <v>155000</v>
      </c>
      <c r="F112" s="188">
        <v>179260</v>
      </c>
      <c r="G112" s="188">
        <v>179259.8</v>
      </c>
      <c r="H112" s="388">
        <v>819000</v>
      </c>
      <c r="I112" s="388">
        <v>507609</v>
      </c>
      <c r="J112" s="388">
        <v>503806.57</v>
      </c>
    </row>
    <row r="113" spans="2:10" ht="12.75">
      <c r="B113" s="127">
        <v>5512</v>
      </c>
      <c r="C113" s="127">
        <v>1</v>
      </c>
      <c r="D113" s="320" t="s">
        <v>869</v>
      </c>
      <c r="E113" s="188">
        <v>0</v>
      </c>
      <c r="F113" s="188">
        <v>0</v>
      </c>
      <c r="G113" s="188">
        <v>0</v>
      </c>
      <c r="H113" s="388">
        <v>0</v>
      </c>
      <c r="I113" s="388">
        <v>0</v>
      </c>
      <c r="J113" s="388">
        <v>0</v>
      </c>
    </row>
    <row r="114" spans="2:10" ht="12.75">
      <c r="B114" s="127">
        <v>5512</v>
      </c>
      <c r="C114" s="127">
        <v>328</v>
      </c>
      <c r="D114" s="270" t="s">
        <v>1320</v>
      </c>
      <c r="E114" s="188">
        <v>0</v>
      </c>
      <c r="F114" s="188">
        <v>0</v>
      </c>
      <c r="G114" s="188">
        <v>0</v>
      </c>
      <c r="H114" s="388">
        <v>0</v>
      </c>
      <c r="I114" s="388">
        <v>296788</v>
      </c>
      <c r="J114" s="388">
        <v>296784.35</v>
      </c>
    </row>
    <row r="115" spans="2:10" ht="12.75">
      <c r="B115" s="127">
        <v>5512</v>
      </c>
      <c r="C115" s="127">
        <v>1328</v>
      </c>
      <c r="D115" s="270" t="s">
        <v>1320</v>
      </c>
      <c r="E115" s="188">
        <v>0</v>
      </c>
      <c r="F115" s="188">
        <v>0</v>
      </c>
      <c r="G115" s="188">
        <v>0</v>
      </c>
      <c r="H115" s="388">
        <v>0</v>
      </c>
      <c r="I115" s="388">
        <v>323109</v>
      </c>
      <c r="J115" s="388">
        <v>323109</v>
      </c>
    </row>
    <row r="116" spans="2:10" ht="12.75">
      <c r="B116" s="127">
        <v>5512</v>
      </c>
      <c r="C116" s="127">
        <v>1822</v>
      </c>
      <c r="D116" s="320" t="s">
        <v>188</v>
      </c>
      <c r="E116" s="188">
        <v>0</v>
      </c>
      <c r="F116" s="188">
        <v>0</v>
      </c>
      <c r="G116" s="188">
        <v>0</v>
      </c>
      <c r="H116" s="388">
        <v>47000</v>
      </c>
      <c r="I116" s="388">
        <v>58632</v>
      </c>
      <c r="J116" s="388">
        <v>41566.7</v>
      </c>
    </row>
    <row r="117" spans="2:10" ht="12.75">
      <c r="B117" s="127">
        <v>5512</v>
      </c>
      <c r="C117" s="127">
        <v>12019</v>
      </c>
      <c r="D117" s="320" t="s">
        <v>188</v>
      </c>
      <c r="E117" s="188">
        <v>0</v>
      </c>
      <c r="F117" s="188">
        <v>0</v>
      </c>
      <c r="G117" s="188">
        <v>0</v>
      </c>
      <c r="H117" s="388">
        <v>120000</v>
      </c>
      <c r="I117" s="388">
        <v>371319</v>
      </c>
      <c r="J117" s="388">
        <v>371318.11</v>
      </c>
    </row>
    <row r="118" spans="2:10" ht="12.75">
      <c r="B118" s="127">
        <v>5512</v>
      </c>
      <c r="C118" s="127">
        <v>22019</v>
      </c>
      <c r="D118" s="320" t="s">
        <v>188</v>
      </c>
      <c r="E118" s="188">
        <v>0</v>
      </c>
      <c r="F118" s="188">
        <v>0</v>
      </c>
      <c r="G118" s="188">
        <v>0</v>
      </c>
      <c r="H118" s="388">
        <v>88762</v>
      </c>
      <c r="I118" s="388">
        <v>0</v>
      </c>
      <c r="J118" s="388">
        <v>0</v>
      </c>
    </row>
    <row r="119" spans="2:10" ht="12.75">
      <c r="B119" s="127">
        <v>5512</v>
      </c>
      <c r="C119" s="127">
        <v>32019</v>
      </c>
      <c r="D119" s="320" t="s">
        <v>188</v>
      </c>
      <c r="E119" s="188">
        <v>0</v>
      </c>
      <c r="F119" s="188">
        <v>0</v>
      </c>
      <c r="G119" s="188">
        <v>0</v>
      </c>
      <c r="H119" s="388">
        <v>0</v>
      </c>
      <c r="I119" s="388">
        <v>159762</v>
      </c>
      <c r="J119" s="388">
        <v>129679.28</v>
      </c>
    </row>
    <row r="120" spans="2:10" ht="12.75">
      <c r="B120" s="127">
        <v>5512</v>
      </c>
      <c r="C120" s="127">
        <v>42019</v>
      </c>
      <c r="D120" s="320" t="s">
        <v>188</v>
      </c>
      <c r="E120" s="188">
        <v>0</v>
      </c>
      <c r="F120" s="188">
        <v>0</v>
      </c>
      <c r="G120" s="188">
        <v>0</v>
      </c>
      <c r="H120" s="388">
        <v>0</v>
      </c>
      <c r="I120" s="388">
        <v>101349</v>
      </c>
      <c r="J120" s="388">
        <v>101347.32</v>
      </c>
    </row>
    <row r="121" spans="2:10" ht="12.75">
      <c r="B121" s="127">
        <v>6112</v>
      </c>
      <c r="C121" s="127"/>
      <c r="D121" s="320" t="s">
        <v>1062</v>
      </c>
      <c r="E121" s="188">
        <v>0</v>
      </c>
      <c r="F121" s="188">
        <v>0</v>
      </c>
      <c r="G121" s="188">
        <v>0</v>
      </c>
      <c r="H121" s="388">
        <v>2253897</v>
      </c>
      <c r="I121" s="388">
        <v>2443108</v>
      </c>
      <c r="J121" s="388">
        <v>2443107.76</v>
      </c>
    </row>
    <row r="122" spans="2:10" ht="12.75">
      <c r="B122" s="127">
        <v>6112</v>
      </c>
      <c r="C122" s="127">
        <v>100</v>
      </c>
      <c r="D122" s="320" t="s">
        <v>883</v>
      </c>
      <c r="E122" s="188">
        <v>0</v>
      </c>
      <c r="F122" s="188">
        <v>0</v>
      </c>
      <c r="G122" s="188">
        <v>0</v>
      </c>
      <c r="H122" s="388">
        <v>58860</v>
      </c>
      <c r="I122" s="388">
        <v>115940</v>
      </c>
      <c r="J122" s="388">
        <v>115940</v>
      </c>
    </row>
    <row r="123" spans="2:10" ht="12.75">
      <c r="B123" s="127">
        <v>6112</v>
      </c>
      <c r="C123" s="127">
        <v>101</v>
      </c>
      <c r="D123" s="320" t="s">
        <v>884</v>
      </c>
      <c r="E123" s="188">
        <v>0</v>
      </c>
      <c r="F123" s="188">
        <v>0</v>
      </c>
      <c r="G123" s="188">
        <v>0</v>
      </c>
      <c r="H123" s="388">
        <v>57552</v>
      </c>
      <c r="I123" s="388">
        <v>155763</v>
      </c>
      <c r="J123" s="388">
        <v>155763</v>
      </c>
    </row>
    <row r="124" spans="2:10" ht="12.75">
      <c r="B124" s="127">
        <v>6112</v>
      </c>
      <c r="C124" s="127">
        <v>102</v>
      </c>
      <c r="D124" s="320" t="s">
        <v>882</v>
      </c>
      <c r="E124" s="188">
        <v>0</v>
      </c>
      <c r="F124" s="188">
        <v>0</v>
      </c>
      <c r="G124" s="188">
        <v>0</v>
      </c>
      <c r="H124" s="388">
        <v>78480</v>
      </c>
      <c r="I124" s="388">
        <v>110759</v>
      </c>
      <c r="J124" s="388">
        <v>110759</v>
      </c>
    </row>
    <row r="125" spans="2:10" ht="12.75">
      <c r="B125" s="127">
        <v>6112</v>
      </c>
      <c r="C125" s="127">
        <v>103</v>
      </c>
      <c r="D125" s="270" t="s">
        <v>1321</v>
      </c>
      <c r="E125" s="188">
        <v>0</v>
      </c>
      <c r="F125" s="188">
        <v>0</v>
      </c>
      <c r="G125" s="188">
        <v>0</v>
      </c>
      <c r="H125" s="388">
        <v>0</v>
      </c>
      <c r="I125" s="388">
        <v>147261</v>
      </c>
      <c r="J125" s="388">
        <v>147261</v>
      </c>
    </row>
    <row r="126" spans="1:10" ht="12.75">
      <c r="A126">
        <v>131</v>
      </c>
      <c r="B126" s="127">
        <v>6117</v>
      </c>
      <c r="C126" s="127"/>
      <c r="D126" s="270" t="s">
        <v>1322</v>
      </c>
      <c r="E126" s="188">
        <v>0</v>
      </c>
      <c r="F126" s="188">
        <v>0</v>
      </c>
      <c r="G126" s="188">
        <v>0</v>
      </c>
      <c r="H126" s="388">
        <v>0</v>
      </c>
      <c r="I126" s="388">
        <v>131000</v>
      </c>
      <c r="J126" s="388">
        <v>82256.3</v>
      </c>
    </row>
    <row r="127" spans="2:10" ht="12.75">
      <c r="B127" s="127">
        <v>6149</v>
      </c>
      <c r="C127" s="127"/>
      <c r="D127" s="270" t="s">
        <v>1323</v>
      </c>
      <c r="E127" s="188">
        <v>0</v>
      </c>
      <c r="F127" s="188">
        <v>0</v>
      </c>
      <c r="G127" s="188">
        <v>0</v>
      </c>
      <c r="H127" s="388">
        <v>0</v>
      </c>
      <c r="I127" s="388">
        <v>10780</v>
      </c>
      <c r="J127" s="388">
        <v>10780</v>
      </c>
    </row>
    <row r="128" spans="2:10" ht="12.75">
      <c r="B128" s="127">
        <v>6171</v>
      </c>
      <c r="C128" s="127"/>
      <c r="D128" s="320" t="s">
        <v>217</v>
      </c>
      <c r="E128" s="188">
        <v>20500</v>
      </c>
      <c r="F128" s="188">
        <v>366355</v>
      </c>
      <c r="G128" s="188">
        <v>366353.68</v>
      </c>
      <c r="H128" s="388">
        <v>14582071</v>
      </c>
      <c r="I128" s="388">
        <v>17025035</v>
      </c>
      <c r="J128" s="388">
        <v>17025024.81</v>
      </c>
    </row>
    <row r="129" spans="2:10" ht="12.75">
      <c r="B129" s="127">
        <v>6171</v>
      </c>
      <c r="C129" s="127">
        <v>313</v>
      </c>
      <c r="D129" s="320" t="s">
        <v>1063</v>
      </c>
      <c r="E129" s="188">
        <v>0</v>
      </c>
      <c r="F129" s="188">
        <v>0</v>
      </c>
      <c r="G129" s="188">
        <v>0</v>
      </c>
      <c r="H129" s="388">
        <v>645519</v>
      </c>
      <c r="I129" s="388">
        <v>360795</v>
      </c>
      <c r="J129" s="388">
        <v>360795</v>
      </c>
    </row>
    <row r="130" spans="2:10" ht="12.75">
      <c r="B130" s="127">
        <v>6171</v>
      </c>
      <c r="C130" s="127">
        <v>617119</v>
      </c>
      <c r="D130" s="270" t="s">
        <v>1324</v>
      </c>
      <c r="E130" s="188">
        <v>0</v>
      </c>
      <c r="F130" s="188">
        <v>0</v>
      </c>
      <c r="G130" s="188">
        <v>0</v>
      </c>
      <c r="H130" s="388">
        <v>0</v>
      </c>
      <c r="I130" s="388">
        <v>27830</v>
      </c>
      <c r="J130" s="388">
        <v>27830</v>
      </c>
    </row>
    <row r="131" spans="2:10" ht="12.75">
      <c r="B131" s="127">
        <v>6223</v>
      </c>
      <c r="C131" s="127"/>
      <c r="D131" s="320" t="s">
        <v>371</v>
      </c>
      <c r="E131" s="188">
        <v>0</v>
      </c>
      <c r="F131" s="188">
        <v>0</v>
      </c>
      <c r="G131" s="188">
        <v>0</v>
      </c>
      <c r="H131" s="388">
        <v>181700</v>
      </c>
      <c r="I131" s="388">
        <v>71312</v>
      </c>
      <c r="J131" s="388">
        <v>71311.41</v>
      </c>
    </row>
    <row r="132" spans="2:10" ht="12.75">
      <c r="B132" s="127">
        <v>6310</v>
      </c>
      <c r="C132" s="127"/>
      <c r="D132" s="320" t="s">
        <v>852</v>
      </c>
      <c r="E132" s="188">
        <v>8500</v>
      </c>
      <c r="F132" s="188">
        <v>12292</v>
      </c>
      <c r="G132" s="188">
        <v>12290.57</v>
      </c>
      <c r="H132" s="388">
        <v>64000</v>
      </c>
      <c r="I132" s="388">
        <v>55112</v>
      </c>
      <c r="J132" s="388">
        <v>55277.74</v>
      </c>
    </row>
    <row r="133" spans="2:10" ht="12.75">
      <c r="B133" s="127">
        <v>6310</v>
      </c>
      <c r="C133" s="127">
        <v>4316</v>
      </c>
      <c r="D133" s="320" t="s">
        <v>1064</v>
      </c>
      <c r="E133" s="188">
        <v>0</v>
      </c>
      <c r="F133" s="188">
        <v>0</v>
      </c>
      <c r="G133" s="188">
        <v>0</v>
      </c>
      <c r="H133" s="388">
        <v>65000</v>
      </c>
      <c r="I133" s="388">
        <v>36120</v>
      </c>
      <c r="J133" s="388">
        <v>36119.57</v>
      </c>
    </row>
    <row r="134" spans="2:10" ht="12.75">
      <c r="B134" s="127">
        <v>6320</v>
      </c>
      <c r="C134" s="127"/>
      <c r="D134" s="320" t="s">
        <v>945</v>
      </c>
      <c r="E134" s="188">
        <v>0</v>
      </c>
      <c r="F134" s="188">
        <v>0</v>
      </c>
      <c r="G134" s="188">
        <v>0</v>
      </c>
      <c r="H134" s="388">
        <v>22000</v>
      </c>
      <c r="I134" s="388">
        <v>25450</v>
      </c>
      <c r="J134" s="388">
        <v>25450</v>
      </c>
    </row>
    <row r="135" spans="2:10" ht="12.75">
      <c r="B135" s="127">
        <v>6330</v>
      </c>
      <c r="C135" s="127"/>
      <c r="D135" s="320" t="s">
        <v>908</v>
      </c>
      <c r="E135" s="188">
        <v>4312080</v>
      </c>
      <c r="F135" s="188">
        <v>5452470</v>
      </c>
      <c r="G135" s="188">
        <v>5452468.23</v>
      </c>
      <c r="H135" s="388">
        <v>3712080</v>
      </c>
      <c r="I135" s="388">
        <v>6440040</v>
      </c>
      <c r="J135" s="388">
        <v>6440039.1</v>
      </c>
    </row>
    <row r="136" spans="2:10" ht="12.75">
      <c r="B136" s="127">
        <v>6399</v>
      </c>
      <c r="C136" s="127"/>
      <c r="D136" s="320" t="s">
        <v>222</v>
      </c>
      <c r="E136" s="188">
        <v>0</v>
      </c>
      <c r="F136" s="188">
        <v>0</v>
      </c>
      <c r="G136" s="188">
        <v>0</v>
      </c>
      <c r="H136" s="388">
        <v>301000</v>
      </c>
      <c r="I136" s="388">
        <v>351105</v>
      </c>
      <c r="J136" s="388">
        <v>351104.95</v>
      </c>
    </row>
    <row r="137" spans="2:10" ht="12.75">
      <c r="B137" s="127">
        <v>6402</v>
      </c>
      <c r="C137" s="127"/>
      <c r="D137" s="320" t="s">
        <v>224</v>
      </c>
      <c r="E137" s="188">
        <v>0</v>
      </c>
      <c r="F137" s="188">
        <v>0</v>
      </c>
      <c r="G137" s="188">
        <v>0</v>
      </c>
      <c r="H137" s="388">
        <v>37967</v>
      </c>
      <c r="I137" s="388">
        <v>74909</v>
      </c>
      <c r="J137" s="388">
        <v>74908.1</v>
      </c>
    </row>
    <row r="138" spans="2:10" ht="12.75">
      <c r="B138" s="127">
        <v>6402</v>
      </c>
      <c r="C138" s="127">
        <v>7957</v>
      </c>
      <c r="D138" s="320" t="s">
        <v>224</v>
      </c>
      <c r="E138" s="188">
        <v>0</v>
      </c>
      <c r="F138" s="188">
        <v>0</v>
      </c>
      <c r="G138" s="188">
        <v>0</v>
      </c>
      <c r="H138" s="388">
        <v>13</v>
      </c>
      <c r="I138" s="388">
        <v>13</v>
      </c>
      <c r="J138" s="388">
        <v>12.15</v>
      </c>
    </row>
    <row r="139" spans="2:10" ht="12.75">
      <c r="B139" s="127">
        <v>6402</v>
      </c>
      <c r="C139" s="127">
        <v>112018</v>
      </c>
      <c r="D139" s="270" t="s">
        <v>224</v>
      </c>
      <c r="E139" s="188">
        <v>0</v>
      </c>
      <c r="F139" s="188">
        <v>0</v>
      </c>
      <c r="G139" s="188">
        <v>0</v>
      </c>
      <c r="H139" s="388">
        <v>14987</v>
      </c>
      <c r="I139" s="388">
        <v>0</v>
      </c>
      <c r="J139" s="388">
        <v>0</v>
      </c>
    </row>
    <row r="140" spans="2:10" ht="12.75">
      <c r="B140" s="127">
        <v>6402</v>
      </c>
      <c r="C140" s="127">
        <v>124214</v>
      </c>
      <c r="D140" s="270" t="s">
        <v>224</v>
      </c>
      <c r="E140" s="188">
        <v>0</v>
      </c>
      <c r="F140" s="188">
        <v>0</v>
      </c>
      <c r="G140" s="188">
        <v>0</v>
      </c>
      <c r="H140" s="388">
        <v>0</v>
      </c>
      <c r="I140" s="388">
        <v>9592</v>
      </c>
      <c r="J140" s="388">
        <v>9591.39</v>
      </c>
    </row>
    <row r="141" spans="2:10" ht="12.75">
      <c r="B141" s="127">
        <v>6402</v>
      </c>
      <c r="C141" s="127">
        <v>10122012</v>
      </c>
      <c r="D141" s="270" t="s">
        <v>224</v>
      </c>
      <c r="E141" s="188">
        <v>0</v>
      </c>
      <c r="F141" s="188">
        <v>0</v>
      </c>
      <c r="G141" s="188">
        <v>0</v>
      </c>
      <c r="H141" s="388">
        <v>0</v>
      </c>
      <c r="I141" s="388">
        <v>14996</v>
      </c>
      <c r="J141" s="388">
        <v>14996</v>
      </c>
    </row>
    <row r="142" spans="2:10" ht="12.75">
      <c r="B142" s="127">
        <v>6409</v>
      </c>
      <c r="C142" s="127"/>
      <c r="D142" s="320" t="s">
        <v>1065</v>
      </c>
      <c r="E142" s="188">
        <v>14204993</v>
      </c>
      <c r="F142" s="188">
        <v>0</v>
      </c>
      <c r="G142" s="188">
        <v>0</v>
      </c>
      <c r="H142" s="388">
        <v>10961402</v>
      </c>
      <c r="I142" s="388">
        <v>1108887</v>
      </c>
      <c r="J142" s="388">
        <v>1103959</v>
      </c>
    </row>
    <row r="143" spans="5:10" ht="12.75">
      <c r="E143" s="317"/>
      <c r="F143" s="317"/>
      <c r="G143" s="317"/>
      <c r="H143" s="317"/>
      <c r="I143" s="317"/>
      <c r="J143" s="317"/>
    </row>
    <row r="144" spans="2:10" ht="24" customHeight="1">
      <c r="B144" s="322"/>
      <c r="C144" s="322"/>
      <c r="D144" s="323" t="s">
        <v>434</v>
      </c>
      <c r="E144" s="326">
        <f aca="true" t="shared" si="0" ref="E144:J144">SUM(E7:E143)</f>
        <v>88583431</v>
      </c>
      <c r="F144" s="326">
        <f>SUM(F7:F143)</f>
        <v>88366199</v>
      </c>
      <c r="G144" s="326">
        <f t="shared" si="0"/>
        <v>88366179.86</v>
      </c>
      <c r="H144" s="326">
        <f t="shared" si="0"/>
        <v>109594890</v>
      </c>
      <c r="I144" s="326">
        <f t="shared" si="0"/>
        <v>81004164</v>
      </c>
      <c r="J144" s="326">
        <f t="shared" si="0"/>
        <v>80808422.61999999</v>
      </c>
    </row>
    <row r="145" spans="2:10" ht="12.75">
      <c r="B145" s="127"/>
      <c r="C145" s="127"/>
      <c r="D145" s="320" t="s">
        <v>887</v>
      </c>
      <c r="E145" s="126">
        <v>88583431</v>
      </c>
      <c r="F145" s="126">
        <v>88366199</v>
      </c>
      <c r="G145" s="126">
        <v>88366179.86</v>
      </c>
      <c r="H145" s="321">
        <v>109594890</v>
      </c>
      <c r="I145" s="321">
        <v>81004164</v>
      </c>
      <c r="J145" s="321">
        <v>80808422.62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96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3:R2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.7109375" style="0" customWidth="1"/>
    <col min="2" max="2" width="2.8515625" style="0" customWidth="1"/>
    <col min="3" max="3" width="23.57421875" style="0" customWidth="1"/>
    <col min="4" max="4" width="10.7109375" style="0" customWidth="1"/>
    <col min="5" max="5" width="1.421875" style="0" customWidth="1"/>
    <col min="6" max="6" width="13.28125" style="0" customWidth="1"/>
    <col min="7" max="7" width="13.00390625" style="0" customWidth="1"/>
    <col min="8" max="8" width="13.421875" style="0" customWidth="1"/>
    <col min="9" max="9" width="13.8515625" style="0" customWidth="1"/>
    <col min="10" max="10" width="12.8515625" style="0" customWidth="1"/>
    <col min="11" max="11" width="14.57421875" style="0" customWidth="1"/>
    <col min="12" max="12" width="14.28125" style="0" customWidth="1"/>
    <col min="13" max="13" width="13.28125" style="0" customWidth="1"/>
    <col min="14" max="14" width="12.8515625" style="0" customWidth="1"/>
    <col min="15" max="15" width="12.57421875" style="0" customWidth="1"/>
    <col min="16" max="16" width="13.7109375" style="0" customWidth="1"/>
    <col min="17" max="17" width="14.28125" style="0" customWidth="1"/>
    <col min="18" max="18" width="17.8515625" style="0" customWidth="1"/>
  </cols>
  <sheetData>
    <row r="3" spans="1:4" ht="13.5" thickBot="1">
      <c r="A3" s="691"/>
      <c r="B3" s="692" t="s">
        <v>670</v>
      </c>
      <c r="C3" s="692"/>
      <c r="D3" s="128"/>
    </row>
    <row r="4" spans="1:18" ht="12.75">
      <c r="A4" s="190"/>
      <c r="F4" s="89">
        <v>2007</v>
      </c>
      <c r="G4" s="89">
        <v>2008</v>
      </c>
      <c r="H4" s="89">
        <v>2009</v>
      </c>
      <c r="I4" s="89">
        <v>2010</v>
      </c>
      <c r="J4" s="89">
        <v>2011</v>
      </c>
      <c r="K4" s="89">
        <v>2012</v>
      </c>
      <c r="L4" s="333">
        <v>2013</v>
      </c>
      <c r="M4" s="333">
        <v>2014</v>
      </c>
      <c r="N4" s="333">
        <v>2015</v>
      </c>
      <c r="O4" s="333">
        <v>2016</v>
      </c>
      <c r="P4" s="477">
        <v>2017</v>
      </c>
      <c r="Q4" s="477">
        <v>2018</v>
      </c>
      <c r="R4" s="556">
        <v>2019</v>
      </c>
    </row>
    <row r="5" ht="12.75">
      <c r="A5" s="190"/>
    </row>
    <row r="6" spans="1:18" ht="12.75">
      <c r="A6" s="190"/>
      <c r="B6">
        <v>1</v>
      </c>
      <c r="C6" t="s">
        <v>671</v>
      </c>
      <c r="D6" t="s">
        <v>672</v>
      </c>
      <c r="F6" s="7">
        <v>30575124.11</v>
      </c>
      <c r="G6" s="7">
        <v>34480645.58</v>
      </c>
      <c r="H6" s="7">
        <v>31880007.15</v>
      </c>
      <c r="I6" s="7">
        <v>31753447.86</v>
      </c>
      <c r="J6" s="7">
        <v>31391704.02</v>
      </c>
      <c r="K6" s="7">
        <v>33513987.54</v>
      </c>
      <c r="L6" s="7">
        <v>43247451.19</v>
      </c>
      <c r="M6" s="7">
        <v>44553076</v>
      </c>
      <c r="N6" s="7">
        <v>45668667.07</v>
      </c>
      <c r="O6" s="7">
        <v>50127989.5</v>
      </c>
      <c r="P6" s="7">
        <v>55470520.14</v>
      </c>
      <c r="Q6" s="7">
        <v>60941913.37</v>
      </c>
      <c r="R6" s="7">
        <v>61624167.87</v>
      </c>
    </row>
    <row r="7" spans="1:18" ht="12.75">
      <c r="A7" s="190"/>
      <c r="B7">
        <v>2</v>
      </c>
      <c r="C7" t="s">
        <v>673</v>
      </c>
      <c r="D7" t="s">
        <v>674</v>
      </c>
      <c r="F7" s="7">
        <v>1735311.56</v>
      </c>
      <c r="G7" s="7">
        <v>2058703.74</v>
      </c>
      <c r="H7" s="7">
        <v>1770943.4</v>
      </c>
      <c r="I7" s="7">
        <v>5241051.85</v>
      </c>
      <c r="J7" s="7">
        <v>3543577.85</v>
      </c>
      <c r="K7" s="7">
        <v>2345212.53</v>
      </c>
      <c r="L7" s="7">
        <v>1952479.58</v>
      </c>
      <c r="M7" s="7">
        <v>2017010.38</v>
      </c>
      <c r="N7" s="7">
        <v>1266872.09</v>
      </c>
      <c r="O7" s="7">
        <v>1237434.06</v>
      </c>
      <c r="P7" s="7">
        <v>1630659.78</v>
      </c>
      <c r="Q7" s="7">
        <v>2921643.55</v>
      </c>
      <c r="R7" s="7">
        <v>1961991.89</v>
      </c>
    </row>
    <row r="8" spans="1:18" ht="15">
      <c r="A8" s="189"/>
      <c r="B8">
        <v>3</v>
      </c>
      <c r="C8" t="s">
        <v>675</v>
      </c>
      <c r="D8" t="s">
        <v>676</v>
      </c>
      <c r="F8" s="7">
        <v>3209133</v>
      </c>
      <c r="G8" s="7">
        <v>3285574</v>
      </c>
      <c r="H8" s="7">
        <v>3382845</v>
      </c>
      <c r="I8" s="7">
        <v>5278919</v>
      </c>
      <c r="J8" s="7">
        <v>4432189</v>
      </c>
      <c r="K8" s="7">
        <v>3875032</v>
      </c>
      <c r="L8" s="7">
        <v>3418500</v>
      </c>
      <c r="M8" s="7">
        <v>3417400</v>
      </c>
      <c r="N8" s="7">
        <v>3385600</v>
      </c>
      <c r="O8" s="7">
        <v>3238400</v>
      </c>
      <c r="P8" s="7">
        <v>4385300</v>
      </c>
      <c r="Q8" s="7">
        <v>4544700</v>
      </c>
      <c r="R8" s="193">
        <v>4777200</v>
      </c>
    </row>
    <row r="9" spans="1:18" ht="15.75">
      <c r="A9" s="191"/>
      <c r="B9">
        <v>4</v>
      </c>
      <c r="C9" t="s">
        <v>677</v>
      </c>
      <c r="F9" s="7">
        <f aca="true" t="shared" si="0" ref="F9:K9">SUM(F6:F8)</f>
        <v>35519568.67</v>
      </c>
      <c r="G9" s="7">
        <f t="shared" si="0"/>
        <v>39824923.32</v>
      </c>
      <c r="H9" s="7">
        <f t="shared" si="0"/>
        <v>37033795.55</v>
      </c>
      <c r="I9" s="7">
        <f t="shared" si="0"/>
        <v>42273418.71</v>
      </c>
      <c r="J9" s="7">
        <f t="shared" si="0"/>
        <v>39367470.87</v>
      </c>
      <c r="K9" s="7">
        <f t="shared" si="0"/>
        <v>39734232.07</v>
      </c>
      <c r="L9" s="7">
        <f aca="true" t="shared" si="1" ref="L9:Q9">SUM(L6:L8)</f>
        <v>48618430.769999996</v>
      </c>
      <c r="M9" s="7">
        <f t="shared" si="1"/>
        <v>49987486.38</v>
      </c>
      <c r="N9" s="7">
        <f t="shared" si="1"/>
        <v>50321139.160000004</v>
      </c>
      <c r="O9" s="7">
        <f t="shared" si="1"/>
        <v>54603823.56</v>
      </c>
      <c r="P9" s="7">
        <f t="shared" si="1"/>
        <v>61486479.92</v>
      </c>
      <c r="Q9" s="7">
        <f t="shared" si="1"/>
        <v>68408256.91999999</v>
      </c>
      <c r="R9" s="7">
        <f>SUM(R6:R8)</f>
        <v>68363359.75999999</v>
      </c>
    </row>
    <row r="10" spans="1:9" ht="15.75">
      <c r="A10" s="191"/>
      <c r="F10" s="7"/>
      <c r="G10" s="7"/>
      <c r="H10" s="7"/>
      <c r="I10" s="7"/>
    </row>
    <row r="11" spans="1:18" ht="12.75">
      <c r="A11" s="190"/>
      <c r="B11">
        <v>5</v>
      </c>
      <c r="C11" t="s">
        <v>678</v>
      </c>
      <c r="D11" s="225" t="s">
        <v>679</v>
      </c>
      <c r="F11" s="7">
        <v>448881.57</v>
      </c>
      <c r="G11" s="7">
        <v>377657.98</v>
      </c>
      <c r="H11" s="7">
        <v>345110.81</v>
      </c>
      <c r="I11" s="7">
        <v>780182.3</v>
      </c>
      <c r="J11" s="7">
        <v>718366.16</v>
      </c>
      <c r="K11" s="7">
        <v>627852.57</v>
      </c>
      <c r="L11" s="7">
        <v>487796.29</v>
      </c>
      <c r="M11" s="7">
        <v>406016.38</v>
      </c>
      <c r="N11" s="7">
        <v>269396.32</v>
      </c>
      <c r="O11" s="7">
        <v>208496.77</v>
      </c>
      <c r="P11" s="7">
        <v>148362.76</v>
      </c>
      <c r="Q11" s="7">
        <v>89273.51</v>
      </c>
      <c r="R11" s="7">
        <v>67993.38</v>
      </c>
    </row>
    <row r="12" spans="1:18" ht="12.75">
      <c r="A12" s="190"/>
      <c r="B12">
        <v>6</v>
      </c>
      <c r="C12" t="s">
        <v>680</v>
      </c>
      <c r="D12" t="s">
        <v>681</v>
      </c>
      <c r="F12" s="7">
        <v>3094182</v>
      </c>
      <c r="G12" s="7">
        <v>1225106.8</v>
      </c>
      <c r="H12" s="7">
        <v>1628540.92</v>
      </c>
      <c r="I12" s="7">
        <v>22358538.01</v>
      </c>
      <c r="J12" s="7">
        <v>17007887.47</v>
      </c>
      <c r="K12" s="7">
        <v>2347348.4</v>
      </c>
      <c r="L12" s="7">
        <v>2381210.9</v>
      </c>
      <c r="M12" s="7">
        <v>2418485.99</v>
      </c>
      <c r="N12" s="7">
        <v>2484108.5</v>
      </c>
      <c r="O12" s="7">
        <v>2513551.1</v>
      </c>
      <c r="P12" s="7">
        <v>2544282.2</v>
      </c>
      <c r="Q12" s="7">
        <v>2506757</v>
      </c>
      <c r="R12" s="7">
        <v>1612154.83</v>
      </c>
    </row>
    <row r="13" spans="1:18" ht="12.75">
      <c r="A13" s="190"/>
      <c r="B13">
        <v>7</v>
      </c>
      <c r="C13" t="s">
        <v>682</v>
      </c>
      <c r="D13" s="225" t="s">
        <v>683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1:18" ht="12.75">
      <c r="A14" s="190"/>
      <c r="B14">
        <v>8</v>
      </c>
      <c r="C14" t="s">
        <v>684</v>
      </c>
      <c r="F14" s="7">
        <f aca="true" t="shared" si="2" ref="F14:K14">SUM(F11:F13)</f>
        <v>3543063.57</v>
      </c>
      <c r="G14" s="7">
        <f t="shared" si="2"/>
        <v>1602764.78</v>
      </c>
      <c r="H14" s="7">
        <f t="shared" si="2"/>
        <v>1973651.73</v>
      </c>
      <c r="I14" s="7">
        <f t="shared" si="2"/>
        <v>23138720.310000002</v>
      </c>
      <c r="J14" s="7">
        <f t="shared" si="2"/>
        <v>17726253.63</v>
      </c>
      <c r="K14" s="7">
        <f t="shared" si="2"/>
        <v>2975200.9699999997</v>
      </c>
      <c r="L14" s="7">
        <f aca="true" t="shared" si="3" ref="L14:Q14">SUM(L11:L13)</f>
        <v>2869007.19</v>
      </c>
      <c r="M14" s="7">
        <f t="shared" si="3"/>
        <v>2824502.37</v>
      </c>
      <c r="N14" s="7">
        <f t="shared" si="3"/>
        <v>2753504.82</v>
      </c>
      <c r="O14" s="7">
        <f t="shared" si="3"/>
        <v>2722047.87</v>
      </c>
      <c r="P14" s="7">
        <f t="shared" si="3"/>
        <v>2692644.96</v>
      </c>
      <c r="Q14" s="7">
        <f t="shared" si="3"/>
        <v>2596030.51</v>
      </c>
      <c r="R14" s="7">
        <f>SUM(R11:R13)</f>
        <v>1680148.21</v>
      </c>
    </row>
    <row r="15" spans="1:9" ht="12.75">
      <c r="A15" s="190"/>
      <c r="F15" s="7"/>
      <c r="G15" s="7"/>
      <c r="H15" s="7"/>
      <c r="I15" s="7"/>
    </row>
    <row r="16" spans="1:18" ht="12.75">
      <c r="A16" s="190"/>
      <c r="B16" s="83">
        <v>9</v>
      </c>
      <c r="C16" s="83" t="s">
        <v>670</v>
      </c>
      <c r="D16" s="83"/>
      <c r="E16" s="83"/>
      <c r="F16" s="226">
        <v>0.0997</v>
      </c>
      <c r="G16" s="226">
        <v>0.0402</v>
      </c>
      <c r="H16" s="226">
        <v>0.0533</v>
      </c>
      <c r="I16" s="226">
        <v>0.5474</v>
      </c>
      <c r="J16" s="226">
        <v>0.4503</v>
      </c>
      <c r="K16" s="226">
        <v>0.0749</v>
      </c>
      <c r="L16" s="226">
        <v>0.059</v>
      </c>
      <c r="M16" s="226">
        <v>0.0565</v>
      </c>
      <c r="N16" s="226">
        <v>0.0547</v>
      </c>
      <c r="O16" s="226">
        <v>0.0499</v>
      </c>
      <c r="P16" s="421">
        <v>0.0438</v>
      </c>
      <c r="Q16" s="421">
        <v>0.0379</v>
      </c>
      <c r="R16" s="421">
        <v>0.0246</v>
      </c>
    </row>
    <row r="17" spans="1:9" ht="12.75">
      <c r="A17" s="190"/>
      <c r="F17" s="7"/>
      <c r="G17" s="7"/>
      <c r="H17" s="7"/>
      <c r="I17" s="7"/>
    </row>
    <row r="18" spans="1:9" ht="12.75">
      <c r="A18" s="190"/>
      <c r="F18" s="7"/>
      <c r="G18" s="7"/>
      <c r="H18" s="7"/>
      <c r="I18" s="7"/>
    </row>
    <row r="19" spans="1:9" ht="12.75">
      <c r="A19" s="190"/>
      <c r="F19" s="7"/>
      <c r="G19" s="7"/>
      <c r="H19" s="7"/>
      <c r="I19" s="7"/>
    </row>
    <row r="20" spans="1:9" ht="12.75">
      <c r="A20" s="190"/>
      <c r="C20" t="s">
        <v>685</v>
      </c>
      <c r="F20" s="7"/>
      <c r="G20" s="7"/>
      <c r="H20" s="7"/>
      <c r="I20" s="7"/>
    </row>
    <row r="21" spans="1:9" ht="12.75">
      <c r="A21" s="192"/>
      <c r="C21" t="s">
        <v>686</v>
      </c>
      <c r="F21" s="7"/>
      <c r="G21" s="7"/>
      <c r="H21" s="7"/>
      <c r="I21" s="7"/>
    </row>
    <row r="22" spans="1:9" ht="12.75">
      <c r="A22" s="192"/>
      <c r="C22" t="s">
        <v>687</v>
      </c>
      <c r="F22" s="7"/>
      <c r="G22" s="7"/>
      <c r="H22" s="7"/>
      <c r="I22" s="7"/>
    </row>
    <row r="23" spans="6:9" ht="12.75">
      <c r="F23" s="7"/>
      <c r="G23" s="7"/>
      <c r="H23" s="7"/>
      <c r="I23" s="7"/>
    </row>
    <row r="24" spans="3:9" ht="12.75">
      <c r="C24" t="s">
        <v>192</v>
      </c>
      <c r="F24" s="7"/>
      <c r="G24" s="7"/>
      <c r="H24" s="7"/>
      <c r="I24" s="7"/>
    </row>
    <row r="25" spans="3:9" ht="12.75">
      <c r="C25" t="s">
        <v>686</v>
      </c>
      <c r="F25" s="7"/>
      <c r="G25" s="7"/>
      <c r="H25" s="7"/>
      <c r="I25" s="7"/>
    </row>
    <row r="26" spans="3:9" ht="12.75">
      <c r="C26" t="s">
        <v>687</v>
      </c>
      <c r="F26" s="7"/>
      <c r="G26" s="7"/>
      <c r="H26" s="7"/>
      <c r="I26" s="7"/>
    </row>
    <row r="27" spans="6:9" ht="12.75">
      <c r="F27" s="7"/>
      <c r="G27" s="7"/>
      <c r="H27" s="7"/>
      <c r="I27" s="7"/>
    </row>
    <row r="28" ht="12.75">
      <c r="C28" s="87" t="s">
        <v>1117</v>
      </c>
    </row>
    <row r="29" ht="12.75">
      <c r="C29" s="87" t="s">
        <v>1118</v>
      </c>
    </row>
  </sheetData>
  <sheetProtection/>
  <printOptions/>
  <pageMargins left="0.16" right="0.2" top="0.984251969" bottom="0.984251969" header="0.4921259845" footer="0.4921259845"/>
  <pageSetup fitToHeight="0" fitToWidth="1" horizontalDpi="600" verticalDpi="600" orientation="landscape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B12:M15"/>
  <sheetViews>
    <sheetView zoomScalePageLayoutView="0" workbookViewId="0" topLeftCell="A1">
      <selection activeCell="O33" sqref="O33"/>
    </sheetView>
  </sheetViews>
  <sheetFormatPr defaultColWidth="9.140625" defaultRowHeight="12.75"/>
  <cols>
    <col min="3" max="3" width="11.00390625" style="0" customWidth="1"/>
  </cols>
  <sheetData>
    <row r="12" spans="2:13" ht="20.25">
      <c r="B12" s="19" t="s">
        <v>439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ht="20.25">
      <c r="F13" s="19"/>
    </row>
    <row r="15" spans="2:13" ht="20.25">
      <c r="B15" s="20"/>
      <c r="C15" s="20"/>
      <c r="D15" s="20"/>
      <c r="E15" s="19"/>
      <c r="F15" s="19" t="s">
        <v>1391</v>
      </c>
      <c r="G15" s="20"/>
      <c r="H15" s="20"/>
      <c r="I15" s="20"/>
      <c r="J15" s="20"/>
      <c r="K15" s="20"/>
      <c r="L15" s="20"/>
      <c r="M15" s="2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V2531"/>
  <sheetViews>
    <sheetView zoomScalePageLayoutView="0" workbookViewId="0" topLeftCell="A1">
      <selection activeCell="J178" sqref="J178"/>
    </sheetView>
  </sheetViews>
  <sheetFormatPr defaultColWidth="9.140625" defaultRowHeight="12.75"/>
  <cols>
    <col min="1" max="1" width="22.00390625" style="166" customWidth="1"/>
    <col min="2" max="2" width="16.140625" style="166" customWidth="1"/>
    <col min="3" max="3" width="16.00390625" style="166" customWidth="1"/>
    <col min="4" max="4" width="34.8515625" style="166" customWidth="1"/>
    <col min="5" max="5" width="3.57421875" style="166" customWidth="1"/>
    <col min="6" max="6" width="16.57421875" style="166" customWidth="1"/>
    <col min="7" max="7" width="17.140625" style="166" customWidth="1"/>
    <col min="8" max="8" width="33.57421875" style="166" customWidth="1"/>
    <col min="10" max="10" width="9.140625" style="196" customWidth="1"/>
  </cols>
  <sheetData>
    <row r="1" spans="1:4" ht="18">
      <c r="A1" s="404" t="s">
        <v>1429</v>
      </c>
      <c r="B1" s="404"/>
      <c r="C1" s="404"/>
      <c r="D1" s="478"/>
    </row>
    <row r="2" spans="2:3" ht="12.75">
      <c r="B2" s="200"/>
      <c r="C2" s="200"/>
    </row>
    <row r="3" spans="2:7" ht="12.75">
      <c r="B3" s="201" t="s">
        <v>657</v>
      </c>
      <c r="C3" s="202"/>
      <c r="F3" s="479" t="s">
        <v>794</v>
      </c>
      <c r="G3" s="2"/>
    </row>
    <row r="4" spans="1:9" ht="12.75">
      <c r="A4" s="200"/>
      <c r="B4" s="480" t="s">
        <v>658</v>
      </c>
      <c r="C4" s="480" t="s">
        <v>659</v>
      </c>
      <c r="D4" s="200"/>
      <c r="E4" s="200"/>
      <c r="F4" s="480" t="s">
        <v>658</v>
      </c>
      <c r="G4" s="480" t="s">
        <v>659</v>
      </c>
      <c r="H4" s="200"/>
      <c r="I4" s="87"/>
    </row>
    <row r="5" spans="1:9" ht="12.75">
      <c r="A5" s="200"/>
      <c r="B5" s="200"/>
      <c r="C5" s="200"/>
      <c r="D5" s="200"/>
      <c r="E5" s="200"/>
      <c r="F5" s="200"/>
      <c r="G5" s="200"/>
      <c r="H5" s="200"/>
      <c r="I5" s="87"/>
    </row>
    <row r="6" spans="1:9" ht="12.75">
      <c r="A6" s="481" t="s">
        <v>343</v>
      </c>
      <c r="B6" s="388">
        <v>23304</v>
      </c>
      <c r="C6" s="388">
        <v>23303.74</v>
      </c>
      <c r="D6" s="410" t="s">
        <v>797</v>
      </c>
      <c r="E6" s="410"/>
      <c r="F6" s="388">
        <v>845293</v>
      </c>
      <c r="G6" s="388">
        <v>845293</v>
      </c>
      <c r="H6" s="410" t="s">
        <v>662</v>
      </c>
      <c r="I6" s="87"/>
    </row>
    <row r="7" spans="1:9" ht="12.75">
      <c r="A7" s="482"/>
      <c r="B7" s="388">
        <v>37411</v>
      </c>
      <c r="C7" s="388">
        <v>37410.77</v>
      </c>
      <c r="D7" s="410" t="s">
        <v>57</v>
      </c>
      <c r="E7" s="410"/>
      <c r="F7" s="388">
        <v>5000</v>
      </c>
      <c r="G7" s="388">
        <v>0</v>
      </c>
      <c r="H7" s="410" t="s">
        <v>308</v>
      </c>
      <c r="I7" s="87"/>
    </row>
    <row r="8" spans="1:9" ht="12.75">
      <c r="A8" s="200"/>
      <c r="B8" s="388">
        <v>0</v>
      </c>
      <c r="C8" s="388">
        <v>276</v>
      </c>
      <c r="D8" s="410" t="s">
        <v>415</v>
      </c>
      <c r="E8" s="410"/>
      <c r="F8" s="388">
        <v>373</v>
      </c>
      <c r="G8" s="388">
        <v>372.41</v>
      </c>
      <c r="H8" s="410" t="s">
        <v>271</v>
      </c>
      <c r="I8" s="87"/>
    </row>
    <row r="9" spans="1:9" ht="12.75">
      <c r="A9" s="200"/>
      <c r="B9" s="388">
        <v>524964</v>
      </c>
      <c r="C9" s="388">
        <v>524963.21</v>
      </c>
      <c r="D9" s="410" t="s">
        <v>352</v>
      </c>
      <c r="E9" s="410"/>
      <c r="F9" s="388"/>
      <c r="G9" s="388"/>
      <c r="H9" s="410"/>
      <c r="I9" s="87"/>
    </row>
    <row r="10" spans="1:9" ht="12.75">
      <c r="A10" s="200"/>
      <c r="B10" s="388">
        <v>24799</v>
      </c>
      <c r="C10" s="388">
        <v>24798.99</v>
      </c>
      <c r="D10" s="410" t="s">
        <v>58</v>
      </c>
      <c r="E10" s="410"/>
      <c r="F10" s="388"/>
      <c r="G10" s="388"/>
      <c r="H10" s="410"/>
      <c r="I10" s="87"/>
    </row>
    <row r="11" spans="1:9" ht="12.75">
      <c r="A11" s="200"/>
      <c r="B11" s="388">
        <v>2128</v>
      </c>
      <c r="C11" s="388">
        <v>2128</v>
      </c>
      <c r="D11" s="410" t="s">
        <v>714</v>
      </c>
      <c r="E11" s="410"/>
      <c r="F11" s="388"/>
      <c r="G11" s="388"/>
      <c r="H11" s="410"/>
      <c r="I11" s="87"/>
    </row>
    <row r="12" spans="1:9" ht="12.75">
      <c r="A12" s="200"/>
      <c r="B12" s="388">
        <v>1174</v>
      </c>
      <c r="C12" s="388">
        <v>1174</v>
      </c>
      <c r="D12" s="410" t="s">
        <v>1430</v>
      </c>
      <c r="E12" s="410"/>
      <c r="F12" s="388"/>
      <c r="G12" s="388"/>
      <c r="H12" s="410"/>
      <c r="I12" s="87"/>
    </row>
    <row r="13" spans="1:9" ht="12.75">
      <c r="A13" s="200"/>
      <c r="B13" s="388">
        <v>4417</v>
      </c>
      <c r="C13" s="388">
        <v>4416.2</v>
      </c>
      <c r="D13" s="410" t="s">
        <v>59</v>
      </c>
      <c r="E13" s="410"/>
      <c r="F13" s="388"/>
      <c r="G13" s="388"/>
      <c r="H13" s="410"/>
      <c r="I13" s="87"/>
    </row>
    <row r="14" spans="1:9" ht="12.75">
      <c r="A14" s="200"/>
      <c r="B14" s="388">
        <v>12242</v>
      </c>
      <c r="C14" s="388">
        <v>12241.5</v>
      </c>
      <c r="D14" s="410" t="s">
        <v>1431</v>
      </c>
      <c r="E14" s="410"/>
      <c r="F14" s="388"/>
      <c r="G14" s="388"/>
      <c r="H14" s="410"/>
      <c r="I14" s="87"/>
    </row>
    <row r="15" spans="1:9" ht="12.75">
      <c r="A15" s="200"/>
      <c r="B15" s="388">
        <v>29040</v>
      </c>
      <c r="C15" s="388">
        <v>29040</v>
      </c>
      <c r="D15" s="410" t="s">
        <v>60</v>
      </c>
      <c r="E15" s="410"/>
      <c r="F15" s="388"/>
      <c r="G15" s="388"/>
      <c r="H15" s="410"/>
      <c r="I15" s="87"/>
    </row>
    <row r="16" spans="1:9" ht="12.75">
      <c r="A16" s="200"/>
      <c r="B16" s="388">
        <v>4769</v>
      </c>
      <c r="C16" s="388">
        <v>4769</v>
      </c>
      <c r="D16" s="410" t="s">
        <v>61</v>
      </c>
      <c r="E16" s="410"/>
      <c r="F16" s="388"/>
      <c r="G16" s="388"/>
      <c r="H16" s="410"/>
      <c r="I16" s="87"/>
    </row>
    <row r="17" spans="1:9" ht="12.75">
      <c r="A17" s="200"/>
      <c r="B17" s="388">
        <v>885</v>
      </c>
      <c r="C17" s="388">
        <v>885</v>
      </c>
      <c r="D17" s="410" t="s">
        <v>1223</v>
      </c>
      <c r="E17" s="410"/>
      <c r="F17" s="388"/>
      <c r="G17" s="388"/>
      <c r="H17" s="410"/>
      <c r="I17" s="87"/>
    </row>
    <row r="18" spans="1:9" ht="12.75">
      <c r="A18" s="200"/>
      <c r="B18" s="388">
        <v>64672</v>
      </c>
      <c r="C18" s="388">
        <v>64671.76</v>
      </c>
      <c r="D18" s="410" t="s">
        <v>375</v>
      </c>
      <c r="E18" s="410"/>
      <c r="F18" s="388"/>
      <c r="G18" s="388"/>
      <c r="H18" s="410"/>
      <c r="I18" s="87"/>
    </row>
    <row r="19" spans="1:9" ht="12.75">
      <c r="A19" s="200"/>
      <c r="B19" s="388">
        <v>16073</v>
      </c>
      <c r="C19" s="388">
        <v>16072.61</v>
      </c>
      <c r="D19" s="410" t="s">
        <v>417</v>
      </c>
      <c r="E19" s="410"/>
      <c r="F19" s="388"/>
      <c r="G19" s="388"/>
      <c r="H19" s="410"/>
      <c r="I19" s="87"/>
    </row>
    <row r="20" spans="1:9" ht="12.75">
      <c r="A20" s="200"/>
      <c r="B20" s="388">
        <v>5821</v>
      </c>
      <c r="C20" s="388">
        <v>5820.7</v>
      </c>
      <c r="D20" s="410" t="s">
        <v>418</v>
      </c>
      <c r="E20" s="410"/>
      <c r="F20" s="388"/>
      <c r="G20" s="388"/>
      <c r="H20" s="410"/>
      <c r="I20" s="87"/>
    </row>
    <row r="21" spans="1:9" ht="12.75">
      <c r="A21" s="200"/>
      <c r="B21" s="388">
        <v>6053</v>
      </c>
      <c r="C21" s="388">
        <v>6053</v>
      </c>
      <c r="D21" s="410" t="s">
        <v>1222</v>
      </c>
      <c r="E21" s="410"/>
      <c r="F21" s="388"/>
      <c r="G21" s="388"/>
      <c r="H21" s="410"/>
      <c r="I21" s="87"/>
    </row>
    <row r="22" spans="1:9" ht="12.75">
      <c r="A22" s="200"/>
      <c r="B22" s="388">
        <v>24343</v>
      </c>
      <c r="C22" s="388">
        <v>24342.82</v>
      </c>
      <c r="D22" s="410" t="s">
        <v>62</v>
      </c>
      <c r="E22" s="410"/>
      <c r="F22" s="388"/>
      <c r="G22" s="388"/>
      <c r="H22" s="410"/>
      <c r="I22" s="87"/>
    </row>
    <row r="23" spans="1:9" ht="12.75">
      <c r="A23" s="200"/>
      <c r="B23" s="388">
        <v>0</v>
      </c>
      <c r="C23" s="388">
        <v>-0.97</v>
      </c>
      <c r="D23" s="410" t="s">
        <v>437</v>
      </c>
      <c r="E23" s="410"/>
      <c r="F23" s="388"/>
      <c r="G23" s="388"/>
      <c r="H23" s="410"/>
      <c r="I23" s="87"/>
    </row>
    <row r="24" spans="1:9" ht="12.75">
      <c r="A24" s="200"/>
      <c r="B24" s="388">
        <v>55000</v>
      </c>
      <c r="C24" s="388">
        <v>3458.26</v>
      </c>
      <c r="D24" s="410" t="s">
        <v>1299</v>
      </c>
      <c r="E24" s="410"/>
      <c r="F24" s="388"/>
      <c r="G24" s="388"/>
      <c r="H24" s="410"/>
      <c r="I24" s="87"/>
    </row>
    <row r="25" spans="1:9" ht="12.75">
      <c r="A25" s="200"/>
      <c r="B25" s="388">
        <v>2057</v>
      </c>
      <c r="C25" s="388">
        <v>2057</v>
      </c>
      <c r="D25" s="410" t="s">
        <v>937</v>
      </c>
      <c r="E25" s="410"/>
      <c r="F25" s="388"/>
      <c r="G25" s="388"/>
      <c r="H25" s="410"/>
      <c r="I25" s="87"/>
    </row>
    <row r="26" spans="1:9" ht="12.75">
      <c r="A26" s="200"/>
      <c r="B26" s="388">
        <v>156324</v>
      </c>
      <c r="C26" s="388">
        <v>156324</v>
      </c>
      <c r="D26" s="410" t="s">
        <v>54</v>
      </c>
      <c r="E26" s="410"/>
      <c r="F26" s="388"/>
      <c r="G26" s="388"/>
      <c r="H26" s="410"/>
      <c r="I26" s="87"/>
    </row>
    <row r="27" spans="1:9" ht="12.75">
      <c r="A27" s="481" t="s">
        <v>795</v>
      </c>
      <c r="B27" s="483">
        <f>SUM(B6:B26)</f>
        <v>995476</v>
      </c>
      <c r="C27" s="483">
        <f>SUM(C6:C26)</f>
        <v>944205.5899999999</v>
      </c>
      <c r="D27" s="481"/>
      <c r="E27" s="481"/>
      <c r="F27" s="483">
        <f>SUM(F6:F26)</f>
        <v>850666</v>
      </c>
      <c r="G27" s="483">
        <f>SUM(G6:G26)</f>
        <v>845665.41</v>
      </c>
      <c r="H27" s="481"/>
      <c r="I27" s="87"/>
    </row>
    <row r="28" spans="1:9" ht="12.75">
      <c r="A28" s="200"/>
      <c r="B28" s="195"/>
      <c r="C28" s="195"/>
      <c r="D28" s="200"/>
      <c r="E28" s="200"/>
      <c r="F28" s="195"/>
      <c r="G28" s="195"/>
      <c r="H28" s="200"/>
      <c r="I28" s="87"/>
    </row>
    <row r="29" spans="1:9" ht="12.75">
      <c r="A29" s="485" t="s">
        <v>796</v>
      </c>
      <c r="B29" s="388">
        <v>2481</v>
      </c>
      <c r="C29" s="388">
        <v>2480.65</v>
      </c>
      <c r="D29" s="410" t="s">
        <v>797</v>
      </c>
      <c r="E29" s="410"/>
      <c r="F29" s="388">
        <v>470704</v>
      </c>
      <c r="G29" s="388">
        <v>470704</v>
      </c>
      <c r="H29" s="410" t="s">
        <v>663</v>
      </c>
      <c r="I29" s="87"/>
    </row>
    <row r="30" spans="1:9" ht="12.75">
      <c r="A30" s="482"/>
      <c r="B30" s="388">
        <v>8223</v>
      </c>
      <c r="C30" s="388">
        <v>8222.5</v>
      </c>
      <c r="D30" s="410" t="s">
        <v>63</v>
      </c>
      <c r="E30" s="410"/>
      <c r="F30" s="388">
        <v>7851</v>
      </c>
      <c r="G30" s="388">
        <v>7850.88</v>
      </c>
      <c r="H30" s="410" t="s">
        <v>1450</v>
      </c>
      <c r="I30" s="87"/>
    </row>
    <row r="31" spans="1:9" ht="12.75">
      <c r="A31" s="482"/>
      <c r="B31" s="388">
        <v>6000</v>
      </c>
      <c r="C31" s="388">
        <v>919.69</v>
      </c>
      <c r="D31" s="410" t="s">
        <v>415</v>
      </c>
      <c r="E31" s="410"/>
      <c r="F31" s="388"/>
      <c r="G31" s="388"/>
      <c r="H31" s="410"/>
      <c r="I31" s="87"/>
    </row>
    <row r="32" spans="1:9" ht="12.75">
      <c r="A32" s="482"/>
      <c r="B32" s="388">
        <v>0</v>
      </c>
      <c r="C32" s="388">
        <v>2118</v>
      </c>
      <c r="D32" s="410" t="s">
        <v>1224</v>
      </c>
      <c r="E32" s="410"/>
      <c r="F32" s="388"/>
      <c r="G32" s="388"/>
      <c r="H32" s="410"/>
      <c r="I32" s="87"/>
    </row>
    <row r="33" spans="1:9" ht="12.75">
      <c r="A33" s="200"/>
      <c r="B33" s="388">
        <v>165956</v>
      </c>
      <c r="C33" s="388">
        <v>165955.45</v>
      </c>
      <c r="D33" s="410" t="s">
        <v>352</v>
      </c>
      <c r="E33" s="410"/>
      <c r="F33" s="388"/>
      <c r="G33" s="388"/>
      <c r="H33" s="410"/>
      <c r="I33" s="87"/>
    </row>
    <row r="34" spans="1:9" ht="12.75">
      <c r="A34" s="200"/>
      <c r="B34" s="388">
        <v>10543</v>
      </c>
      <c r="C34" s="388">
        <v>10542.73</v>
      </c>
      <c r="D34" s="410" t="s">
        <v>111</v>
      </c>
      <c r="E34" s="410"/>
      <c r="F34" s="388"/>
      <c r="G34" s="388"/>
      <c r="H34" s="410"/>
      <c r="I34" s="87"/>
    </row>
    <row r="35" spans="1:9" ht="12.75">
      <c r="A35" s="200"/>
      <c r="B35" s="388">
        <v>10996</v>
      </c>
      <c r="C35" s="388">
        <v>10995.28</v>
      </c>
      <c r="D35" s="410" t="s">
        <v>733</v>
      </c>
      <c r="E35" s="410"/>
      <c r="F35" s="388"/>
      <c r="G35" s="388"/>
      <c r="H35" s="410"/>
      <c r="I35" s="87"/>
    </row>
    <row r="36" spans="1:9" ht="12.75">
      <c r="A36" s="200"/>
      <c r="B36" s="388">
        <v>12582</v>
      </c>
      <c r="C36" s="388">
        <v>12581.5</v>
      </c>
      <c r="D36" s="410" t="s">
        <v>1431</v>
      </c>
      <c r="E36" s="410"/>
      <c r="F36" s="388"/>
      <c r="G36" s="388"/>
      <c r="H36" s="410"/>
      <c r="I36" s="87"/>
    </row>
    <row r="37" spans="1:9" ht="12.75">
      <c r="A37" s="200"/>
      <c r="B37" s="388">
        <v>632</v>
      </c>
      <c r="C37" s="388">
        <v>631.31</v>
      </c>
      <c r="D37" s="410" t="s">
        <v>769</v>
      </c>
      <c r="E37" s="410"/>
      <c r="F37" s="388"/>
      <c r="G37" s="388"/>
      <c r="H37" s="410"/>
      <c r="I37" s="87"/>
    </row>
    <row r="38" spans="1:9" ht="12.75">
      <c r="A38" s="200"/>
      <c r="B38" s="388">
        <v>1500</v>
      </c>
      <c r="C38" s="388">
        <v>706</v>
      </c>
      <c r="D38" s="410" t="s">
        <v>1032</v>
      </c>
      <c r="E38" s="410"/>
      <c r="F38" s="388"/>
      <c r="G38" s="388"/>
      <c r="H38" s="410"/>
      <c r="I38" s="87"/>
    </row>
    <row r="39" spans="1:9" ht="12.75">
      <c r="A39" s="200"/>
      <c r="B39" s="388">
        <v>7568</v>
      </c>
      <c r="C39" s="388">
        <v>7568</v>
      </c>
      <c r="D39" s="410" t="s">
        <v>1300</v>
      </c>
      <c r="E39" s="410"/>
      <c r="F39" s="388"/>
      <c r="G39" s="388"/>
      <c r="H39" s="410"/>
      <c r="I39" s="87"/>
    </row>
    <row r="40" spans="1:9" ht="12.75">
      <c r="A40" s="200"/>
      <c r="B40" s="388">
        <v>5000</v>
      </c>
      <c r="C40" s="388">
        <v>5000</v>
      </c>
      <c r="D40" s="410" t="s">
        <v>723</v>
      </c>
      <c r="E40" s="410"/>
      <c r="F40" s="388"/>
      <c r="G40" s="388"/>
      <c r="H40" s="410"/>
      <c r="I40" s="87"/>
    </row>
    <row r="41" spans="1:9" ht="12.75">
      <c r="A41" s="200"/>
      <c r="B41" s="388">
        <v>1878</v>
      </c>
      <c r="C41" s="388">
        <v>1877.28</v>
      </c>
      <c r="D41" s="410" t="s">
        <v>417</v>
      </c>
      <c r="E41" s="410"/>
      <c r="F41" s="388"/>
      <c r="G41" s="388"/>
      <c r="H41" s="410"/>
      <c r="I41" s="87"/>
    </row>
    <row r="42" spans="1:9" ht="12.75">
      <c r="A42" s="200"/>
      <c r="B42" s="388">
        <v>681</v>
      </c>
      <c r="C42" s="388">
        <v>681</v>
      </c>
      <c r="D42" s="410" t="s">
        <v>418</v>
      </c>
      <c r="E42" s="410"/>
      <c r="F42" s="388"/>
      <c r="G42" s="388"/>
      <c r="H42" s="410"/>
      <c r="I42" s="87"/>
    </row>
    <row r="43" spans="1:9" ht="12.75">
      <c r="A43" s="200"/>
      <c r="B43" s="388">
        <v>19583</v>
      </c>
      <c r="C43" s="388">
        <v>19582.51</v>
      </c>
      <c r="D43" s="410" t="s">
        <v>53</v>
      </c>
      <c r="E43" s="410"/>
      <c r="F43" s="388"/>
      <c r="G43" s="388"/>
      <c r="H43" s="410"/>
      <c r="I43" s="87"/>
    </row>
    <row r="44" spans="1:9" ht="12.75">
      <c r="A44" s="200"/>
      <c r="B44" s="388">
        <v>2</v>
      </c>
      <c r="C44" s="388">
        <v>1.37</v>
      </c>
      <c r="D44" s="410" t="s">
        <v>689</v>
      </c>
      <c r="E44" s="410"/>
      <c r="F44" s="388"/>
      <c r="G44" s="388"/>
      <c r="H44" s="410"/>
      <c r="I44" s="87"/>
    </row>
    <row r="45" spans="1:9" ht="12.75">
      <c r="A45" s="200"/>
      <c r="B45" s="388">
        <v>1398</v>
      </c>
      <c r="C45" s="388">
        <v>1398</v>
      </c>
      <c r="D45" s="410" t="s">
        <v>351</v>
      </c>
      <c r="E45" s="410"/>
      <c r="F45" s="388"/>
      <c r="G45" s="388"/>
      <c r="H45" s="410"/>
      <c r="I45" s="87"/>
    </row>
    <row r="46" spans="1:9" ht="12.75">
      <c r="A46" s="200"/>
      <c r="B46" s="388">
        <v>497320</v>
      </c>
      <c r="C46" s="388">
        <v>497320</v>
      </c>
      <c r="D46" s="410" t="s">
        <v>54</v>
      </c>
      <c r="E46" s="410"/>
      <c r="F46" s="388"/>
      <c r="G46" s="388"/>
      <c r="H46" s="410"/>
      <c r="I46" s="87"/>
    </row>
    <row r="47" spans="1:9" ht="12.75">
      <c r="A47" s="481" t="s">
        <v>724</v>
      </c>
      <c r="B47" s="483">
        <f>SUM(B29:B46)</f>
        <v>752343</v>
      </c>
      <c r="C47" s="483">
        <f>SUM(C29:C46)</f>
        <v>748581.27</v>
      </c>
      <c r="D47" s="481"/>
      <c r="E47" s="481"/>
      <c r="F47" s="483">
        <f>SUM(F29:F46)</f>
        <v>478555</v>
      </c>
      <c r="G47" s="483">
        <f>SUM(G29:G46)</f>
        <v>478554.88</v>
      </c>
      <c r="H47" s="486"/>
      <c r="I47" s="87"/>
    </row>
    <row r="48" spans="1:9" ht="12.75">
      <c r="A48" s="200"/>
      <c r="B48" s="195"/>
      <c r="C48" s="195"/>
      <c r="D48" s="200"/>
      <c r="E48" s="200"/>
      <c r="F48" s="195"/>
      <c r="G48" s="195"/>
      <c r="H48" s="200"/>
      <c r="I48" s="87"/>
    </row>
    <row r="49" spans="1:9" ht="12.75">
      <c r="A49" s="200"/>
      <c r="B49" s="195"/>
      <c r="C49" s="195"/>
      <c r="D49" s="200"/>
      <c r="E49" s="200"/>
      <c r="F49" s="195"/>
      <c r="G49" s="195"/>
      <c r="H49" s="200"/>
      <c r="I49" s="87"/>
    </row>
    <row r="50" spans="1:9" ht="12.75">
      <c r="A50" s="200"/>
      <c r="B50" s="195"/>
      <c r="C50" s="195"/>
      <c r="D50" s="200"/>
      <c r="E50" s="200"/>
      <c r="F50" s="195"/>
      <c r="G50" s="195"/>
      <c r="H50" s="200"/>
      <c r="I50" s="87"/>
    </row>
    <row r="51" spans="1:9" ht="12.75">
      <c r="A51" s="481" t="s">
        <v>344</v>
      </c>
      <c r="B51" s="388">
        <v>17826</v>
      </c>
      <c r="C51" s="388">
        <v>17826</v>
      </c>
      <c r="D51" s="410" t="s">
        <v>797</v>
      </c>
      <c r="E51" s="410"/>
      <c r="F51" s="388">
        <v>446614</v>
      </c>
      <c r="G51" s="388">
        <v>446614</v>
      </c>
      <c r="H51" s="410" t="s">
        <v>692</v>
      </c>
      <c r="I51" s="87"/>
    </row>
    <row r="52" spans="1:9" ht="12.75">
      <c r="A52" s="482"/>
      <c r="B52" s="388">
        <v>50000</v>
      </c>
      <c r="C52" s="388">
        <v>14895.48</v>
      </c>
      <c r="D52" s="410" t="s">
        <v>749</v>
      </c>
      <c r="E52" s="410"/>
      <c r="F52" s="388">
        <v>40087</v>
      </c>
      <c r="G52" s="388">
        <v>40086.07</v>
      </c>
      <c r="H52" s="410" t="s">
        <v>693</v>
      </c>
      <c r="I52" s="87"/>
    </row>
    <row r="53" spans="1:9" ht="12.75">
      <c r="A53" s="200"/>
      <c r="B53" s="388">
        <v>40000</v>
      </c>
      <c r="C53" s="388">
        <v>26014.29</v>
      </c>
      <c r="D53" s="410" t="s">
        <v>419</v>
      </c>
      <c r="E53" s="410"/>
      <c r="F53" s="388">
        <v>5</v>
      </c>
      <c r="G53" s="388">
        <v>2.7</v>
      </c>
      <c r="H53" s="410" t="s">
        <v>381</v>
      </c>
      <c r="I53" s="87"/>
    </row>
    <row r="54" spans="1:9" ht="12.75">
      <c r="A54" s="200"/>
      <c r="B54" s="388">
        <v>2000</v>
      </c>
      <c r="C54" s="388">
        <v>497.2</v>
      </c>
      <c r="D54" s="410" t="s">
        <v>414</v>
      </c>
      <c r="E54" s="410"/>
      <c r="F54" s="388">
        <v>10000</v>
      </c>
      <c r="G54" s="388">
        <v>9340.7</v>
      </c>
      <c r="H54" s="410" t="s">
        <v>694</v>
      </c>
      <c r="I54" s="87"/>
    </row>
    <row r="55" spans="1:9" ht="12.75">
      <c r="A55" s="200"/>
      <c r="B55" s="388">
        <v>5000</v>
      </c>
      <c r="C55" s="388">
        <v>8006</v>
      </c>
      <c r="D55" s="410" t="s">
        <v>1033</v>
      </c>
      <c r="E55" s="410"/>
      <c r="F55" s="388">
        <v>7910</v>
      </c>
      <c r="G55" s="388">
        <v>7906.5</v>
      </c>
      <c r="H55" s="410" t="s">
        <v>1436</v>
      </c>
      <c r="I55" s="87"/>
    </row>
    <row r="56" spans="1:9" ht="12.75">
      <c r="A56" s="200"/>
      <c r="B56" s="388">
        <v>4000</v>
      </c>
      <c r="C56" s="388">
        <v>5486.5</v>
      </c>
      <c r="D56" s="410" t="s">
        <v>1119</v>
      </c>
      <c r="E56" s="410"/>
      <c r="F56" s="388">
        <v>1000</v>
      </c>
      <c r="G56" s="388">
        <v>1000</v>
      </c>
      <c r="H56" s="410" t="s">
        <v>1303</v>
      </c>
      <c r="I56" s="87"/>
    </row>
    <row r="57" spans="1:9" ht="12.75">
      <c r="A57" s="200"/>
      <c r="B57" s="388">
        <v>25000</v>
      </c>
      <c r="C57" s="388">
        <v>25025.8</v>
      </c>
      <c r="D57" s="410" t="s">
        <v>56</v>
      </c>
      <c r="E57" s="410"/>
      <c r="F57" s="388">
        <v>20951</v>
      </c>
      <c r="G57" s="388">
        <v>20951</v>
      </c>
      <c r="H57" s="410" t="s">
        <v>1437</v>
      </c>
      <c r="I57" s="87"/>
    </row>
    <row r="58" spans="1:9" ht="12.75">
      <c r="A58" s="200"/>
      <c r="B58" s="388">
        <v>156543</v>
      </c>
      <c r="C58" s="388">
        <v>156542.71</v>
      </c>
      <c r="D58" s="410" t="s">
        <v>352</v>
      </c>
      <c r="E58" s="410"/>
      <c r="F58" s="388">
        <v>2400</v>
      </c>
      <c r="G58" s="388">
        <v>2399.86</v>
      </c>
      <c r="H58" s="410" t="s">
        <v>1435</v>
      </c>
      <c r="I58" s="87"/>
    </row>
    <row r="59" spans="1:9" ht="12.75">
      <c r="A59" s="200"/>
      <c r="B59" s="388">
        <v>36401</v>
      </c>
      <c r="C59" s="388">
        <v>36400.59</v>
      </c>
      <c r="D59" s="410" t="s">
        <v>111</v>
      </c>
      <c r="E59" s="410"/>
      <c r="F59" s="388"/>
      <c r="G59" s="388"/>
      <c r="H59" s="410"/>
      <c r="I59" s="87"/>
    </row>
    <row r="60" spans="1:9" ht="12.75">
      <c r="A60" s="200"/>
      <c r="B60" s="388">
        <v>1653</v>
      </c>
      <c r="C60" s="388">
        <v>1653</v>
      </c>
      <c r="D60" s="410" t="s">
        <v>714</v>
      </c>
      <c r="E60" s="410"/>
      <c r="F60" s="388"/>
      <c r="G60" s="388"/>
      <c r="H60" s="410"/>
      <c r="I60" s="87"/>
    </row>
    <row r="61" spans="1:9" ht="12.75">
      <c r="A61" s="200"/>
      <c r="B61" s="388">
        <v>5000</v>
      </c>
      <c r="C61" s="388">
        <v>2107.7</v>
      </c>
      <c r="D61" s="410" t="s">
        <v>1427</v>
      </c>
      <c r="E61" s="410"/>
      <c r="F61" s="388"/>
      <c r="G61" s="388"/>
      <c r="H61" s="410"/>
      <c r="I61" s="87"/>
    </row>
    <row r="62" spans="1:9" ht="12.75">
      <c r="A62" s="200"/>
      <c r="B62" s="388">
        <v>5537</v>
      </c>
      <c r="C62" s="388">
        <v>4737</v>
      </c>
      <c r="D62" s="410" t="s">
        <v>938</v>
      </c>
      <c r="E62" s="410"/>
      <c r="F62" s="388"/>
      <c r="G62" s="388"/>
      <c r="H62" s="410"/>
      <c r="I62" s="87"/>
    </row>
    <row r="63" spans="1:9" ht="12.75">
      <c r="A63" s="200"/>
      <c r="B63" s="388">
        <v>16028</v>
      </c>
      <c r="C63" s="388">
        <v>16028</v>
      </c>
      <c r="D63" s="410" t="s">
        <v>375</v>
      </c>
      <c r="E63" s="410"/>
      <c r="F63" s="388"/>
      <c r="G63" s="388"/>
      <c r="H63" s="410"/>
      <c r="I63" s="87"/>
    </row>
    <row r="64" spans="1:9" ht="12.75">
      <c r="A64" s="200"/>
      <c r="B64" s="388">
        <v>4008</v>
      </c>
      <c r="C64" s="388">
        <v>4007.01</v>
      </c>
      <c r="D64" s="410" t="s">
        <v>417</v>
      </c>
      <c r="E64" s="410"/>
      <c r="F64" s="388"/>
      <c r="G64" s="388"/>
      <c r="H64" s="410"/>
      <c r="I64" s="87"/>
    </row>
    <row r="65" spans="1:9" ht="12.75">
      <c r="A65" s="200"/>
      <c r="B65" s="388">
        <v>1443</v>
      </c>
      <c r="C65" s="388">
        <v>1442.52</v>
      </c>
      <c r="D65" s="410" t="s">
        <v>418</v>
      </c>
      <c r="E65" s="410"/>
      <c r="F65" s="388"/>
      <c r="G65" s="388"/>
      <c r="H65" s="410"/>
      <c r="I65" s="87"/>
    </row>
    <row r="66" spans="1:9" ht="12.75">
      <c r="A66" s="200"/>
      <c r="B66" s="388">
        <v>1000</v>
      </c>
      <c r="C66" s="388">
        <v>1000</v>
      </c>
      <c r="D66" s="410" t="s">
        <v>1222</v>
      </c>
      <c r="E66" s="410"/>
      <c r="F66" s="388"/>
      <c r="G66" s="388"/>
      <c r="H66" s="410"/>
      <c r="I66" s="87"/>
    </row>
    <row r="67" spans="1:9" ht="12.75">
      <c r="A67" s="200"/>
      <c r="B67" s="388">
        <v>20566</v>
      </c>
      <c r="C67" s="388">
        <v>20564.99</v>
      </c>
      <c r="D67" s="410" t="s">
        <v>110</v>
      </c>
      <c r="E67" s="410"/>
      <c r="F67" s="388"/>
      <c r="G67" s="388"/>
      <c r="H67" s="410"/>
      <c r="I67" s="87"/>
    </row>
    <row r="68" spans="1:9" ht="12.75">
      <c r="A68" s="200"/>
      <c r="B68" s="388">
        <v>1</v>
      </c>
      <c r="C68" s="388">
        <v>0.33</v>
      </c>
      <c r="D68" s="410" t="s">
        <v>1428</v>
      </c>
      <c r="E68" s="410"/>
      <c r="F68" s="388"/>
      <c r="G68" s="388"/>
      <c r="H68" s="410"/>
      <c r="I68" s="87"/>
    </row>
    <row r="69" spans="1:9" ht="12.75">
      <c r="A69" s="200"/>
      <c r="B69" s="388">
        <v>16000</v>
      </c>
      <c r="C69" s="388">
        <v>222.56</v>
      </c>
      <c r="D69" s="410" t="s">
        <v>941</v>
      </c>
      <c r="E69" s="410"/>
      <c r="F69" s="388"/>
      <c r="G69" s="388"/>
      <c r="H69" s="410"/>
      <c r="I69" s="87"/>
    </row>
    <row r="70" spans="1:9" ht="12.75">
      <c r="A70" s="200"/>
      <c r="B70" s="388">
        <v>13050</v>
      </c>
      <c r="C70" s="388">
        <v>13049.64</v>
      </c>
      <c r="D70" s="410" t="s">
        <v>351</v>
      </c>
      <c r="E70" s="410"/>
      <c r="F70" s="388"/>
      <c r="G70" s="388"/>
      <c r="H70" s="410"/>
      <c r="I70" s="87"/>
    </row>
    <row r="71" spans="1:9" ht="12.75">
      <c r="A71" s="200"/>
      <c r="B71" s="388">
        <v>119364</v>
      </c>
      <c r="C71" s="388">
        <v>119364</v>
      </c>
      <c r="D71" s="410" t="s">
        <v>54</v>
      </c>
      <c r="E71" s="410"/>
      <c r="F71" s="388"/>
      <c r="G71" s="388"/>
      <c r="H71" s="410"/>
      <c r="I71" s="87"/>
    </row>
    <row r="72" spans="1:9" ht="12.75">
      <c r="A72" s="481" t="s">
        <v>434</v>
      </c>
      <c r="B72" s="483">
        <f>SUM(B51:B71)</f>
        <v>540420</v>
      </c>
      <c r="C72" s="483">
        <f>SUM(C51:C71)</f>
        <v>474871.32</v>
      </c>
      <c r="D72" s="481"/>
      <c r="E72" s="481"/>
      <c r="F72" s="483">
        <f>SUM(F51:F71)</f>
        <v>528967</v>
      </c>
      <c r="G72" s="483">
        <f>SUM(G51:G71)</f>
        <v>528300.83</v>
      </c>
      <c r="H72" s="481"/>
      <c r="I72" s="87"/>
    </row>
    <row r="73" spans="1:9" ht="12.75">
      <c r="A73" s="200"/>
      <c r="B73" s="200"/>
      <c r="C73" s="200"/>
      <c r="D73" s="200"/>
      <c r="E73" s="200"/>
      <c r="F73" s="195"/>
      <c r="G73" s="195"/>
      <c r="H73" s="200"/>
      <c r="I73" s="87"/>
    </row>
    <row r="74" spans="1:9" ht="12.75">
      <c r="A74" s="485" t="s">
        <v>338</v>
      </c>
      <c r="B74" s="388">
        <v>88081</v>
      </c>
      <c r="C74" s="388">
        <v>88080.53</v>
      </c>
      <c r="D74" s="410" t="s">
        <v>797</v>
      </c>
      <c r="E74" s="410"/>
      <c r="F74" s="388">
        <v>979583</v>
      </c>
      <c r="G74" s="388">
        <v>979582.83</v>
      </c>
      <c r="H74" s="410" t="s">
        <v>695</v>
      </c>
      <c r="I74" s="87"/>
    </row>
    <row r="75" spans="1:9" ht="12.75">
      <c r="A75" s="200"/>
      <c r="B75" s="388">
        <v>29048</v>
      </c>
      <c r="C75" s="388">
        <v>29047.67</v>
      </c>
      <c r="D75" s="410" t="s">
        <v>749</v>
      </c>
      <c r="E75" s="410"/>
      <c r="F75" s="388">
        <v>20201</v>
      </c>
      <c r="G75" s="388">
        <v>20200.26</v>
      </c>
      <c r="H75" s="410" t="s">
        <v>98</v>
      </c>
      <c r="I75" s="87"/>
    </row>
    <row r="76" spans="1:9" ht="12.75">
      <c r="A76" s="200"/>
      <c r="B76" s="388">
        <v>4279</v>
      </c>
      <c r="C76" s="388">
        <v>4278.2</v>
      </c>
      <c r="D76" s="410" t="s">
        <v>352</v>
      </c>
      <c r="E76" s="410"/>
      <c r="F76" s="388">
        <v>17256</v>
      </c>
      <c r="G76" s="388">
        <v>17255.99</v>
      </c>
      <c r="H76" s="410" t="s">
        <v>696</v>
      </c>
      <c r="I76" s="87"/>
    </row>
    <row r="77" spans="1:9" ht="12.75">
      <c r="A77" s="200"/>
      <c r="B77" s="388">
        <v>6644</v>
      </c>
      <c r="C77" s="388">
        <v>6644</v>
      </c>
      <c r="D77" s="410" t="s">
        <v>733</v>
      </c>
      <c r="E77" s="410"/>
      <c r="F77" s="388">
        <v>18000</v>
      </c>
      <c r="G77" s="388">
        <v>18000</v>
      </c>
      <c r="H77" s="410" t="s">
        <v>557</v>
      </c>
      <c r="I77" s="87"/>
    </row>
    <row r="78" spans="1:9" ht="12.75">
      <c r="A78" s="200"/>
      <c r="B78" s="388">
        <v>650695</v>
      </c>
      <c r="C78" s="388">
        <v>650694.27</v>
      </c>
      <c r="D78" s="410" t="s">
        <v>50</v>
      </c>
      <c r="E78" s="410"/>
      <c r="F78" s="388">
        <v>36439</v>
      </c>
      <c r="G78" s="388">
        <v>36438.84</v>
      </c>
      <c r="H78" s="410" t="s">
        <v>1434</v>
      </c>
      <c r="I78" s="87"/>
    </row>
    <row r="79" spans="1:9" ht="12.75">
      <c r="A79" s="200"/>
      <c r="B79" s="388">
        <v>1439</v>
      </c>
      <c r="C79" s="388">
        <v>1438.95</v>
      </c>
      <c r="D79" s="410" t="s">
        <v>771</v>
      </c>
      <c r="E79" s="410"/>
      <c r="F79" s="388"/>
      <c r="G79" s="388"/>
      <c r="H79" s="410"/>
      <c r="I79" s="87"/>
    </row>
    <row r="80" spans="1:9" ht="12.75">
      <c r="A80" s="200"/>
      <c r="B80" s="388">
        <v>3500</v>
      </c>
      <c r="C80" s="388">
        <v>3113.43</v>
      </c>
      <c r="D80" s="410" t="s">
        <v>51</v>
      </c>
      <c r="E80" s="410"/>
      <c r="F80" s="388"/>
      <c r="G80" s="388"/>
      <c r="H80" s="410"/>
      <c r="I80" s="87"/>
    </row>
    <row r="81" spans="1:9" ht="12.75">
      <c r="A81" s="200"/>
      <c r="B81" s="388">
        <v>8275</v>
      </c>
      <c r="C81" s="388">
        <v>8275</v>
      </c>
      <c r="D81" s="410" t="s">
        <v>52</v>
      </c>
      <c r="E81" s="410"/>
      <c r="F81" s="388"/>
      <c r="G81" s="388"/>
      <c r="H81" s="410"/>
      <c r="I81" s="87"/>
    </row>
    <row r="82" spans="1:9" ht="12.75">
      <c r="A82" s="200"/>
      <c r="B82" s="388">
        <v>403</v>
      </c>
      <c r="C82" s="388">
        <v>403</v>
      </c>
      <c r="D82" s="410" t="s">
        <v>421</v>
      </c>
      <c r="E82" s="410"/>
      <c r="F82" s="388"/>
      <c r="G82" s="388"/>
      <c r="H82" s="410"/>
      <c r="I82" s="87"/>
    </row>
    <row r="83" spans="1:9" ht="12.75">
      <c r="A83" s="200"/>
      <c r="B83" s="388">
        <v>252926</v>
      </c>
      <c r="C83" s="388">
        <v>252926</v>
      </c>
      <c r="D83" s="410" t="s">
        <v>375</v>
      </c>
      <c r="E83" s="410"/>
      <c r="F83" s="388"/>
      <c r="G83" s="388"/>
      <c r="H83" s="410"/>
      <c r="I83" s="87"/>
    </row>
    <row r="84" spans="1:9" ht="12.75">
      <c r="A84" s="200"/>
      <c r="B84" s="388">
        <v>62827</v>
      </c>
      <c r="C84" s="388">
        <v>62826.68</v>
      </c>
      <c r="D84" s="410" t="s">
        <v>417</v>
      </c>
      <c r="E84" s="410"/>
      <c r="F84" s="388"/>
      <c r="G84" s="388"/>
      <c r="H84" s="410"/>
      <c r="I84" s="87"/>
    </row>
    <row r="85" spans="1:9" ht="12.75">
      <c r="A85" s="200"/>
      <c r="B85" s="388">
        <v>22710</v>
      </c>
      <c r="C85" s="388">
        <v>22709.2</v>
      </c>
      <c r="D85" s="410" t="s">
        <v>418</v>
      </c>
      <c r="E85" s="410"/>
      <c r="F85" s="388"/>
      <c r="G85" s="388"/>
      <c r="H85" s="410"/>
      <c r="I85" s="87"/>
    </row>
    <row r="86" spans="1:9" ht="12.75">
      <c r="A86" s="200"/>
      <c r="B86" s="388">
        <v>1620</v>
      </c>
      <c r="C86" s="388">
        <v>1620</v>
      </c>
      <c r="D86" s="410" t="s">
        <v>307</v>
      </c>
      <c r="E86" s="410"/>
      <c r="F86" s="388"/>
      <c r="G86" s="388"/>
      <c r="H86" s="410"/>
      <c r="I86" s="87"/>
    </row>
    <row r="87" spans="1:9" ht="12.75">
      <c r="A87" s="200"/>
      <c r="B87" s="388">
        <v>2681</v>
      </c>
      <c r="C87" s="388">
        <v>2680.01</v>
      </c>
      <c r="D87" s="410" t="s">
        <v>53</v>
      </c>
      <c r="E87" s="410"/>
      <c r="F87" s="388"/>
      <c r="G87" s="388"/>
      <c r="H87" s="410"/>
      <c r="I87" s="87"/>
    </row>
    <row r="88" spans="1:9" ht="12.75">
      <c r="A88" s="200"/>
      <c r="B88" s="388">
        <v>9000</v>
      </c>
      <c r="C88" s="388">
        <v>9000</v>
      </c>
      <c r="D88" s="410" t="s">
        <v>1034</v>
      </c>
      <c r="E88" s="410"/>
      <c r="F88" s="388"/>
      <c r="G88" s="388"/>
      <c r="H88" s="410"/>
      <c r="I88" s="87"/>
    </row>
    <row r="89" spans="1:9" ht="12.75">
      <c r="A89" s="200"/>
      <c r="B89" s="388">
        <v>6000</v>
      </c>
      <c r="C89" s="388">
        <v>-12000</v>
      </c>
      <c r="D89" s="410" t="s">
        <v>1035</v>
      </c>
      <c r="E89" s="410"/>
      <c r="F89" s="388"/>
      <c r="G89" s="388"/>
      <c r="H89" s="410"/>
      <c r="I89" s="87"/>
    </row>
    <row r="90" spans="1:9" ht="12.75">
      <c r="A90" s="200"/>
      <c r="B90" s="388">
        <v>2</v>
      </c>
      <c r="C90" s="388">
        <v>1.29</v>
      </c>
      <c r="D90" s="410" t="s">
        <v>689</v>
      </c>
      <c r="E90" s="410"/>
      <c r="F90" s="388"/>
      <c r="G90" s="388"/>
      <c r="H90" s="410"/>
      <c r="I90" s="87"/>
    </row>
    <row r="91" spans="1:9" ht="12.75">
      <c r="A91" s="200"/>
      <c r="B91" s="388">
        <v>146964</v>
      </c>
      <c r="C91" s="388">
        <v>146964</v>
      </c>
      <c r="D91" s="410" t="s">
        <v>54</v>
      </c>
      <c r="E91" s="410"/>
      <c r="F91" s="388"/>
      <c r="G91" s="388"/>
      <c r="H91" s="410"/>
      <c r="I91" s="87"/>
    </row>
    <row r="92" spans="1:9" ht="12.75">
      <c r="A92" s="200"/>
      <c r="B92" s="388">
        <v>35000</v>
      </c>
      <c r="C92" s="388">
        <v>2899.86</v>
      </c>
      <c r="D92" s="410" t="s">
        <v>1426</v>
      </c>
      <c r="E92" s="410"/>
      <c r="F92" s="388"/>
      <c r="G92" s="388"/>
      <c r="H92" s="410"/>
      <c r="I92" s="87"/>
    </row>
    <row r="93" spans="1:9" ht="12.75">
      <c r="A93" s="200"/>
      <c r="B93" s="388">
        <v>7932</v>
      </c>
      <c r="C93" s="388">
        <v>7931.6</v>
      </c>
      <c r="D93" s="410" t="s">
        <v>351</v>
      </c>
      <c r="E93" s="410"/>
      <c r="F93" s="388"/>
      <c r="G93" s="388"/>
      <c r="H93" s="410"/>
      <c r="I93" s="87"/>
    </row>
    <row r="94" spans="1:9" ht="12.75">
      <c r="A94" s="200"/>
      <c r="B94" s="388">
        <v>9862</v>
      </c>
      <c r="C94" s="388">
        <v>9861.49</v>
      </c>
      <c r="D94" s="410" t="s">
        <v>55</v>
      </c>
      <c r="E94" s="410"/>
      <c r="F94" s="388"/>
      <c r="G94" s="388"/>
      <c r="H94" s="410"/>
      <c r="I94" s="87"/>
    </row>
    <row r="95" spans="1:9" ht="12.75">
      <c r="A95" s="481" t="s">
        <v>434</v>
      </c>
      <c r="B95" s="483">
        <f>SUM(B74:B94)</f>
        <v>1349888</v>
      </c>
      <c r="C95" s="483">
        <f>SUM(C74:C94)</f>
        <v>1299395.1800000002</v>
      </c>
      <c r="D95" s="481"/>
      <c r="E95" s="481"/>
      <c r="F95" s="483">
        <f>SUM(F74:F94)</f>
        <v>1071479</v>
      </c>
      <c r="G95" s="483">
        <f>SUM(G74:G94)</f>
        <v>1071477.92</v>
      </c>
      <c r="H95" s="481"/>
      <c r="I95" s="87"/>
    </row>
    <row r="96" spans="1:9" ht="12.75">
      <c r="A96" s="411"/>
      <c r="B96" s="484"/>
      <c r="C96" s="484"/>
      <c r="D96" s="411"/>
      <c r="E96" s="411"/>
      <c r="F96" s="484"/>
      <c r="G96" s="484"/>
      <c r="H96" s="411"/>
      <c r="I96" s="87"/>
    </row>
    <row r="97" spans="1:9" ht="12.75">
      <c r="A97" s="411"/>
      <c r="B97" s="484"/>
      <c r="C97" s="484"/>
      <c r="D97" s="411"/>
      <c r="E97" s="411"/>
      <c r="F97" s="484"/>
      <c r="G97" s="484"/>
      <c r="H97" s="411"/>
      <c r="I97" s="87"/>
    </row>
    <row r="98" spans="1:9" ht="12.75">
      <c r="A98" s="411"/>
      <c r="B98" s="484"/>
      <c r="C98" s="484"/>
      <c r="D98" s="411"/>
      <c r="E98" s="411"/>
      <c r="F98" s="484"/>
      <c r="G98" s="484"/>
      <c r="H98" s="411"/>
      <c r="I98" s="87"/>
    </row>
    <row r="99" spans="1:9" ht="12.75">
      <c r="A99" s="411"/>
      <c r="B99" s="484"/>
      <c r="C99" s="484"/>
      <c r="D99" s="411"/>
      <c r="E99" s="411"/>
      <c r="F99" s="484"/>
      <c r="G99" s="484"/>
      <c r="H99" s="411"/>
      <c r="I99" s="87"/>
    </row>
    <row r="100" spans="1:9" ht="12.75">
      <c r="A100" s="411"/>
      <c r="B100" s="484"/>
      <c r="C100" s="484"/>
      <c r="D100" s="411"/>
      <c r="E100" s="411"/>
      <c r="F100" s="484"/>
      <c r="G100" s="484"/>
      <c r="H100" s="411"/>
      <c r="I100" s="87"/>
    </row>
    <row r="101" spans="1:9" ht="12.75">
      <c r="A101" s="481" t="s">
        <v>349</v>
      </c>
      <c r="B101" s="388">
        <v>2562</v>
      </c>
      <c r="C101" s="388">
        <v>2561.82</v>
      </c>
      <c r="D101" s="270" t="s">
        <v>797</v>
      </c>
      <c r="E101" s="410"/>
      <c r="F101" s="388">
        <v>2008</v>
      </c>
      <c r="G101" s="388">
        <v>2007.68</v>
      </c>
      <c r="H101" s="410" t="s">
        <v>1444</v>
      </c>
      <c r="I101" s="87"/>
    </row>
    <row r="102" spans="1:9" ht="12.75">
      <c r="A102" s="409"/>
      <c r="B102" s="388">
        <v>18000</v>
      </c>
      <c r="C102" s="388">
        <v>37289.79</v>
      </c>
      <c r="D102" s="410" t="s">
        <v>735</v>
      </c>
      <c r="E102" s="410"/>
      <c r="F102" s="388">
        <v>42767</v>
      </c>
      <c r="G102" s="388">
        <v>42766.84</v>
      </c>
      <c r="H102" s="410" t="s">
        <v>309</v>
      </c>
      <c r="I102" s="87"/>
    </row>
    <row r="103" spans="1:9" ht="12.75">
      <c r="A103" s="200"/>
      <c r="B103" s="388">
        <v>500</v>
      </c>
      <c r="C103" s="388">
        <v>153.76</v>
      </c>
      <c r="D103" s="410" t="s">
        <v>414</v>
      </c>
      <c r="E103" s="410"/>
      <c r="F103" s="388">
        <v>5372</v>
      </c>
      <c r="G103" s="388">
        <v>5371.9</v>
      </c>
      <c r="H103" s="410" t="s">
        <v>664</v>
      </c>
      <c r="I103" s="87"/>
    </row>
    <row r="104" spans="1:9" ht="12.75">
      <c r="A104" s="200"/>
      <c r="B104" s="388">
        <v>10500</v>
      </c>
      <c r="C104" s="388">
        <v>10500</v>
      </c>
      <c r="D104" s="410" t="s">
        <v>660</v>
      </c>
      <c r="E104" s="410"/>
      <c r="F104" s="388"/>
      <c r="G104" s="388"/>
      <c r="H104" s="410"/>
      <c r="I104" s="87"/>
    </row>
    <row r="105" spans="1:9" ht="12.75">
      <c r="A105" s="200"/>
      <c r="B105" s="388">
        <v>450</v>
      </c>
      <c r="C105" s="388">
        <v>450</v>
      </c>
      <c r="D105" s="410" t="s">
        <v>352</v>
      </c>
      <c r="E105" s="410"/>
      <c r="F105" s="388"/>
      <c r="G105" s="388"/>
      <c r="H105" s="410"/>
      <c r="I105" s="87"/>
    </row>
    <row r="106" spans="1:9" ht="12.75">
      <c r="A106" s="200"/>
      <c r="B106" s="388">
        <v>354</v>
      </c>
      <c r="C106" s="388">
        <v>354</v>
      </c>
      <c r="D106" s="410" t="s">
        <v>111</v>
      </c>
      <c r="E106" s="410"/>
      <c r="F106" s="388"/>
      <c r="G106" s="388"/>
      <c r="H106" s="410"/>
      <c r="I106" s="87"/>
    </row>
    <row r="107" spans="1:9" ht="12.75">
      <c r="A107" s="200"/>
      <c r="B107" s="388">
        <v>120</v>
      </c>
      <c r="C107" s="388">
        <v>120</v>
      </c>
      <c r="D107" s="410" t="s">
        <v>1433</v>
      </c>
      <c r="E107" s="410"/>
      <c r="F107" s="388"/>
      <c r="G107" s="388"/>
      <c r="H107" s="410"/>
      <c r="I107" s="87"/>
    </row>
    <row r="108" spans="1:9" ht="12.75">
      <c r="A108" s="200"/>
      <c r="B108" s="388">
        <v>1835</v>
      </c>
      <c r="C108" s="388">
        <v>1834.48</v>
      </c>
      <c r="D108" s="410" t="s">
        <v>53</v>
      </c>
      <c r="E108" s="410"/>
      <c r="F108" s="388"/>
      <c r="G108" s="388"/>
      <c r="H108" s="410"/>
      <c r="I108" s="87"/>
    </row>
    <row r="109" spans="1:9" ht="12.75">
      <c r="A109" s="200"/>
      <c r="B109" s="388">
        <v>0</v>
      </c>
      <c r="C109" s="388">
        <v>-1.1</v>
      </c>
      <c r="D109" s="410" t="s">
        <v>689</v>
      </c>
      <c r="E109" s="410"/>
      <c r="F109" s="388"/>
      <c r="G109" s="388"/>
      <c r="H109" s="410"/>
      <c r="I109" s="87"/>
    </row>
    <row r="110" spans="1:9" ht="12.75">
      <c r="A110" s="200"/>
      <c r="B110" s="388">
        <v>16944</v>
      </c>
      <c r="C110" s="388">
        <v>16944</v>
      </c>
      <c r="D110" s="410" t="s">
        <v>54</v>
      </c>
      <c r="E110" s="410"/>
      <c r="F110" s="388"/>
      <c r="G110" s="388"/>
      <c r="H110" s="410"/>
      <c r="I110" s="87"/>
    </row>
    <row r="111" spans="1:9" ht="12.75">
      <c r="A111" s="200"/>
      <c r="B111" s="195"/>
      <c r="C111" s="195"/>
      <c r="D111" s="200"/>
      <c r="E111" s="200"/>
      <c r="F111" s="195"/>
      <c r="G111" s="195"/>
      <c r="H111" s="200"/>
      <c r="I111" s="87"/>
    </row>
    <row r="112" spans="1:9" ht="12.75">
      <c r="A112" s="481" t="s">
        <v>434</v>
      </c>
      <c r="B112" s="483">
        <f>SUM(B101:B111)</f>
        <v>51265</v>
      </c>
      <c r="C112" s="483">
        <f>SUM(C101:C111)</f>
        <v>70206.75</v>
      </c>
      <c r="D112" s="481"/>
      <c r="E112" s="481"/>
      <c r="F112" s="483">
        <f>SUM(F101:F111)</f>
        <v>50147</v>
      </c>
      <c r="G112" s="483">
        <f>SUM(G101:G111)</f>
        <v>50146.42</v>
      </c>
      <c r="H112" s="481"/>
      <c r="I112" s="87"/>
    </row>
    <row r="113" spans="1:9" ht="12.75">
      <c r="A113" s="200"/>
      <c r="B113" s="195"/>
      <c r="C113" s="195"/>
      <c r="D113" s="200"/>
      <c r="E113" s="200"/>
      <c r="F113" s="195"/>
      <c r="G113" s="195"/>
      <c r="H113" s="200"/>
      <c r="I113" s="87"/>
    </row>
    <row r="114" spans="1:9" ht="12.75">
      <c r="A114" s="481" t="s">
        <v>725</v>
      </c>
      <c r="B114" s="487">
        <v>0</v>
      </c>
      <c r="C114" s="487">
        <v>0</v>
      </c>
      <c r="D114" s="486" t="s">
        <v>797</v>
      </c>
      <c r="E114" s="486"/>
      <c r="F114" s="487">
        <v>1300</v>
      </c>
      <c r="G114" s="487">
        <v>1299.09</v>
      </c>
      <c r="H114" s="486" t="s">
        <v>746</v>
      </c>
      <c r="I114" s="87"/>
    </row>
    <row r="115" spans="1:9" ht="12.75">
      <c r="A115" s="200"/>
      <c r="B115" s="195"/>
      <c r="C115" s="195"/>
      <c r="D115" s="200"/>
      <c r="E115" s="200"/>
      <c r="F115" s="195"/>
      <c r="G115" s="195"/>
      <c r="H115" s="200"/>
      <c r="I115" s="87"/>
    </row>
    <row r="116" spans="1:9" ht="12.75">
      <c r="A116" s="485" t="s">
        <v>726</v>
      </c>
      <c r="B116" s="388">
        <v>9509</v>
      </c>
      <c r="C116" s="388">
        <v>17270.6</v>
      </c>
      <c r="D116" s="410" t="s">
        <v>797</v>
      </c>
      <c r="E116" s="410"/>
      <c r="F116" s="388">
        <v>1438043</v>
      </c>
      <c r="G116" s="388">
        <v>1438042.21</v>
      </c>
      <c r="H116" s="410" t="s">
        <v>747</v>
      </c>
      <c r="I116" s="87"/>
    </row>
    <row r="117" spans="1:9" ht="12.75">
      <c r="A117" s="482"/>
      <c r="B117" s="388">
        <v>360000</v>
      </c>
      <c r="C117" s="388">
        <v>360000</v>
      </c>
      <c r="D117" s="410" t="s">
        <v>661</v>
      </c>
      <c r="E117" s="410"/>
      <c r="F117" s="388">
        <v>68237</v>
      </c>
      <c r="G117" s="388">
        <v>68236.1</v>
      </c>
      <c r="H117" s="410" t="s">
        <v>1228</v>
      </c>
      <c r="I117" s="87"/>
    </row>
    <row r="118" spans="1:9" ht="12.75">
      <c r="A118" s="200"/>
      <c r="B118" s="388">
        <v>170970</v>
      </c>
      <c r="C118" s="388">
        <v>174720</v>
      </c>
      <c r="D118" s="410" t="s">
        <v>733</v>
      </c>
      <c r="E118" s="410"/>
      <c r="F118" s="388">
        <v>13388</v>
      </c>
      <c r="G118" s="388">
        <v>13387.99</v>
      </c>
      <c r="H118" s="410" t="s">
        <v>1438</v>
      </c>
      <c r="I118" s="87"/>
    </row>
    <row r="119" spans="1:9" ht="12.75">
      <c r="A119" s="200"/>
      <c r="B119" s="388">
        <v>112</v>
      </c>
      <c r="C119" s="388">
        <v>111.4</v>
      </c>
      <c r="D119" s="410" t="s">
        <v>52</v>
      </c>
      <c r="E119" s="410"/>
      <c r="F119" s="388">
        <v>2101532</v>
      </c>
      <c r="G119" s="388">
        <v>2101531.14</v>
      </c>
      <c r="H119" s="410" t="s">
        <v>1229</v>
      </c>
      <c r="I119" s="87"/>
    </row>
    <row r="120" spans="1:9" ht="12.75">
      <c r="A120" s="200"/>
      <c r="B120" s="388">
        <v>2992</v>
      </c>
      <c r="C120" s="388">
        <v>2992</v>
      </c>
      <c r="D120" s="410" t="s">
        <v>727</v>
      </c>
      <c r="E120" s="410"/>
      <c r="F120" s="388">
        <v>12497</v>
      </c>
      <c r="G120" s="388">
        <v>12497</v>
      </c>
      <c r="H120" s="410" t="s">
        <v>1439</v>
      </c>
      <c r="I120" s="87"/>
    </row>
    <row r="121" spans="1:9" ht="12.75">
      <c r="A121" s="200"/>
      <c r="B121" s="388">
        <v>764334</v>
      </c>
      <c r="C121" s="388">
        <v>764333.4</v>
      </c>
      <c r="D121" s="410" t="s">
        <v>1039</v>
      </c>
      <c r="E121" s="410"/>
      <c r="F121" s="388">
        <v>0</v>
      </c>
      <c r="G121" s="388">
        <v>11512.5</v>
      </c>
      <c r="H121" s="410" t="s">
        <v>1443</v>
      </c>
      <c r="I121" s="87"/>
    </row>
    <row r="122" spans="1:9" ht="12.75">
      <c r="A122" s="200"/>
      <c r="B122" s="388">
        <v>1926675</v>
      </c>
      <c r="C122" s="388">
        <v>1926675</v>
      </c>
      <c r="D122" s="410" t="s">
        <v>1040</v>
      </c>
      <c r="E122" s="410"/>
      <c r="F122" s="388">
        <v>170097</v>
      </c>
      <c r="G122" s="388">
        <v>170096.5</v>
      </c>
      <c r="H122" s="410" t="s">
        <v>1440</v>
      </c>
      <c r="I122" s="87"/>
    </row>
    <row r="123" spans="1:9" ht="12.75">
      <c r="A123" s="200"/>
      <c r="B123" s="388">
        <v>24580</v>
      </c>
      <c r="C123" s="388">
        <v>24579.3</v>
      </c>
      <c r="D123" s="410" t="s">
        <v>1041</v>
      </c>
      <c r="E123" s="410"/>
      <c r="F123" s="388">
        <v>0</v>
      </c>
      <c r="G123" s="388">
        <v>3288.18</v>
      </c>
      <c r="H123" s="410" t="s">
        <v>1441</v>
      </c>
      <c r="I123" s="87"/>
    </row>
    <row r="124" spans="1:9" ht="12.75">
      <c r="A124" s="200"/>
      <c r="B124" s="388">
        <v>684258</v>
      </c>
      <c r="C124" s="388">
        <v>684258</v>
      </c>
      <c r="D124" s="410" t="s">
        <v>1226</v>
      </c>
      <c r="E124" s="410"/>
      <c r="F124" s="388">
        <v>434</v>
      </c>
      <c r="G124" s="388">
        <v>433.98</v>
      </c>
      <c r="H124" s="410" t="s">
        <v>271</v>
      </c>
      <c r="I124" s="87"/>
    </row>
    <row r="125" spans="1:9" ht="12.75">
      <c r="A125" s="200"/>
      <c r="B125" s="388">
        <v>14400</v>
      </c>
      <c r="C125" s="388">
        <v>14400</v>
      </c>
      <c r="D125" s="410" t="s">
        <v>1225</v>
      </c>
      <c r="E125" s="410"/>
      <c r="F125" s="388">
        <v>0</v>
      </c>
      <c r="G125" s="388">
        <v>1543857</v>
      </c>
      <c r="H125" s="410" t="s">
        <v>1442</v>
      </c>
      <c r="I125" s="87"/>
    </row>
    <row r="126" spans="1:9" ht="12.75">
      <c r="A126" s="200"/>
      <c r="B126" s="388">
        <v>25200</v>
      </c>
      <c r="C126" s="388">
        <v>25200</v>
      </c>
      <c r="D126" s="410" t="s">
        <v>1301</v>
      </c>
      <c r="E126" s="410"/>
      <c r="F126" s="388">
        <v>8790</v>
      </c>
      <c r="G126" s="388">
        <v>8789.84</v>
      </c>
      <c r="H126" s="410" t="s">
        <v>1446</v>
      </c>
      <c r="I126" s="87"/>
    </row>
    <row r="127" spans="1:9" ht="12.75">
      <c r="A127" s="200"/>
      <c r="B127" s="388">
        <v>11000</v>
      </c>
      <c r="C127" s="388">
        <v>3288.18</v>
      </c>
      <c r="D127" s="410" t="s">
        <v>1432</v>
      </c>
      <c r="E127" s="410"/>
      <c r="F127" s="388"/>
      <c r="G127" s="388"/>
      <c r="H127" s="410"/>
      <c r="I127" s="87"/>
    </row>
    <row r="128" spans="1:9" ht="12.75">
      <c r="A128" s="200"/>
      <c r="B128" s="388">
        <v>100</v>
      </c>
      <c r="C128" s="388">
        <v>100</v>
      </c>
      <c r="D128" s="410" t="s">
        <v>1298</v>
      </c>
      <c r="E128" s="410"/>
      <c r="F128" s="388"/>
      <c r="G128" s="388"/>
      <c r="H128" s="410"/>
      <c r="I128" s="87"/>
    </row>
    <row r="129" spans="1:9" ht="12.75">
      <c r="A129" s="200"/>
      <c r="B129" s="388">
        <v>41658</v>
      </c>
      <c r="C129" s="388">
        <v>41658</v>
      </c>
      <c r="D129" s="410" t="s">
        <v>53</v>
      </c>
      <c r="E129" s="410"/>
      <c r="F129" s="388"/>
      <c r="G129" s="388"/>
      <c r="H129" s="410"/>
      <c r="I129" s="87"/>
    </row>
    <row r="130" spans="1:9" ht="12.75">
      <c r="A130" s="200"/>
      <c r="B130" s="388">
        <v>0</v>
      </c>
      <c r="C130" s="388">
        <v>689.26</v>
      </c>
      <c r="D130" s="410" t="s">
        <v>1227</v>
      </c>
      <c r="E130" s="410"/>
      <c r="F130" s="388"/>
      <c r="G130" s="388"/>
      <c r="H130" s="410"/>
      <c r="I130" s="87"/>
    </row>
    <row r="131" spans="1:9" ht="12.75">
      <c r="A131" s="200"/>
      <c r="B131" s="388">
        <v>2591652</v>
      </c>
      <c r="C131" s="388">
        <v>2591651.37</v>
      </c>
      <c r="D131" s="410" t="s">
        <v>1302</v>
      </c>
      <c r="E131" s="410"/>
      <c r="F131" s="388"/>
      <c r="G131" s="388"/>
      <c r="H131" s="410"/>
      <c r="I131" s="87"/>
    </row>
    <row r="132" spans="1:9" ht="12.75">
      <c r="A132" s="200"/>
      <c r="B132" s="388">
        <v>120000</v>
      </c>
      <c r="C132" s="388">
        <v>103559.74</v>
      </c>
      <c r="D132" s="410" t="s">
        <v>1038</v>
      </c>
      <c r="E132" s="410"/>
      <c r="F132" s="388"/>
      <c r="G132" s="388"/>
      <c r="H132" s="410"/>
      <c r="I132" s="87"/>
    </row>
    <row r="133" spans="1:9" ht="12.75">
      <c r="A133" s="200"/>
      <c r="B133" s="388">
        <v>9052</v>
      </c>
      <c r="C133" s="388">
        <v>9052</v>
      </c>
      <c r="D133" s="410" t="s">
        <v>54</v>
      </c>
      <c r="E133" s="410"/>
      <c r="F133" s="388"/>
      <c r="G133" s="388"/>
      <c r="H133" s="410"/>
      <c r="I133" s="87"/>
    </row>
    <row r="134" spans="1:9" ht="12.75">
      <c r="A134" s="200"/>
      <c r="B134" s="388">
        <v>-2450438</v>
      </c>
      <c r="C134" s="388">
        <v>-2450437.92</v>
      </c>
      <c r="D134" s="410" t="s">
        <v>728</v>
      </c>
      <c r="E134" s="410"/>
      <c r="F134" s="388"/>
      <c r="G134" s="388"/>
      <c r="H134" s="410"/>
      <c r="I134" s="87"/>
    </row>
    <row r="135" spans="1:9" ht="12.75">
      <c r="A135" s="200"/>
      <c r="B135" s="195"/>
      <c r="C135" s="195"/>
      <c r="D135" s="200"/>
      <c r="E135" s="200"/>
      <c r="F135" s="195"/>
      <c r="G135" s="195"/>
      <c r="H135" s="200"/>
      <c r="I135" s="87"/>
    </row>
    <row r="136" spans="1:9" ht="12.75">
      <c r="A136" s="481" t="s">
        <v>434</v>
      </c>
      <c r="B136" s="483">
        <f>SUM(B116:B135)</f>
        <v>4306054</v>
      </c>
      <c r="C136" s="483">
        <f>SUM(C116:C135)</f>
        <v>4294100.33</v>
      </c>
      <c r="D136" s="481"/>
      <c r="E136" s="481"/>
      <c r="F136" s="483">
        <f>SUM(F116:F135)</f>
        <v>3813018</v>
      </c>
      <c r="G136" s="483">
        <f>SUM(G116:G135)</f>
        <v>5371672.44</v>
      </c>
      <c r="H136" s="481"/>
      <c r="I136" s="87"/>
    </row>
    <row r="137" spans="1:9" ht="12.75">
      <c r="A137" s="200"/>
      <c r="B137" s="195"/>
      <c r="C137" s="195"/>
      <c r="D137" s="200"/>
      <c r="E137" s="200"/>
      <c r="F137" s="195"/>
      <c r="G137" s="195"/>
      <c r="H137" s="200"/>
      <c r="I137" s="87"/>
    </row>
    <row r="138" spans="1:9" ht="12.75">
      <c r="A138" s="481" t="s">
        <v>734</v>
      </c>
      <c r="B138" s="487">
        <v>0</v>
      </c>
      <c r="C138" s="487">
        <v>-8268.5</v>
      </c>
      <c r="D138" s="486" t="s">
        <v>1302</v>
      </c>
      <c r="E138" s="486"/>
      <c r="F138" s="487">
        <v>244108</v>
      </c>
      <c r="G138" s="487">
        <v>244108</v>
      </c>
      <c r="H138" s="486" t="s">
        <v>772</v>
      </c>
      <c r="I138" s="87"/>
    </row>
    <row r="139" spans="1:9" ht="12.75">
      <c r="A139" s="482"/>
      <c r="B139" s="484"/>
      <c r="C139" s="484"/>
      <c r="D139" s="411"/>
      <c r="E139" s="411"/>
      <c r="F139" s="484"/>
      <c r="G139" s="484"/>
      <c r="H139" s="411"/>
      <c r="I139" s="87"/>
    </row>
    <row r="140" spans="1:9" ht="12.75">
      <c r="A140" s="200"/>
      <c r="B140" s="195"/>
      <c r="C140" s="195"/>
      <c r="D140" s="200"/>
      <c r="E140" s="200"/>
      <c r="F140" s="195"/>
      <c r="G140" s="195"/>
      <c r="H140" s="200"/>
      <c r="I140" s="87"/>
    </row>
    <row r="141" spans="1:9" ht="12.75">
      <c r="A141" s="485" t="s">
        <v>342</v>
      </c>
      <c r="B141" s="388">
        <v>0</v>
      </c>
      <c r="C141" s="388">
        <v>0</v>
      </c>
      <c r="D141" s="410" t="s">
        <v>96</v>
      </c>
      <c r="E141" s="410"/>
      <c r="F141" s="388">
        <v>29530</v>
      </c>
      <c r="G141" s="388">
        <v>29530</v>
      </c>
      <c r="H141" s="410" t="s">
        <v>716</v>
      </c>
      <c r="I141" s="87"/>
    </row>
    <row r="142" spans="1:9" ht="12.75">
      <c r="A142" s="482"/>
      <c r="B142" s="388">
        <v>9159</v>
      </c>
      <c r="C142" s="388">
        <v>9159</v>
      </c>
      <c r="D142" s="410" t="s">
        <v>797</v>
      </c>
      <c r="E142" s="410"/>
      <c r="F142" s="388"/>
      <c r="G142" s="388"/>
      <c r="H142" s="410"/>
      <c r="I142" s="87"/>
    </row>
    <row r="143" spans="1:9" ht="12.75">
      <c r="A143" s="200"/>
      <c r="B143" s="388">
        <v>35000</v>
      </c>
      <c r="C143" s="388">
        <v>1331</v>
      </c>
      <c r="D143" s="410" t="s">
        <v>735</v>
      </c>
      <c r="E143" s="410"/>
      <c r="F143" s="388"/>
      <c r="G143" s="388"/>
      <c r="H143" s="410"/>
      <c r="I143" s="87"/>
    </row>
    <row r="144" spans="1:9" ht="12.75">
      <c r="A144" s="200"/>
      <c r="B144" s="388">
        <v>25000</v>
      </c>
      <c r="C144" s="388">
        <v>0</v>
      </c>
      <c r="D144" s="410" t="s">
        <v>414</v>
      </c>
      <c r="E144" s="410"/>
      <c r="F144" s="388"/>
      <c r="G144" s="388"/>
      <c r="H144" s="410"/>
      <c r="I144" s="87"/>
    </row>
    <row r="145" spans="1:9" ht="12.75">
      <c r="A145" s="200"/>
      <c r="B145" s="388">
        <v>3933</v>
      </c>
      <c r="C145" s="388">
        <v>3932.5</v>
      </c>
      <c r="D145" s="410" t="s">
        <v>352</v>
      </c>
      <c r="E145" s="410"/>
      <c r="F145" s="388"/>
      <c r="G145" s="388"/>
      <c r="H145" s="410"/>
      <c r="I145" s="87"/>
    </row>
    <row r="146" spans="1:9" ht="12.75">
      <c r="A146" s="200"/>
      <c r="B146" s="388">
        <v>20577</v>
      </c>
      <c r="C146" s="388">
        <v>20576.02</v>
      </c>
      <c r="D146" s="410" t="s">
        <v>97</v>
      </c>
      <c r="E146" s="410"/>
      <c r="F146" s="388"/>
      <c r="G146" s="388"/>
      <c r="H146" s="410"/>
      <c r="I146" s="87"/>
    </row>
    <row r="147" spans="1:9" ht="12.75">
      <c r="A147" s="200"/>
      <c r="B147" s="388">
        <v>25000</v>
      </c>
      <c r="C147" s="388">
        <v>4774.99</v>
      </c>
      <c r="D147" s="410" t="s">
        <v>1302</v>
      </c>
      <c r="E147" s="410"/>
      <c r="F147" s="388"/>
      <c r="G147" s="388"/>
      <c r="H147" s="410"/>
      <c r="I147" s="87"/>
    </row>
    <row r="148" spans="1:9" ht="12.75">
      <c r="A148" s="200"/>
      <c r="B148" s="388">
        <v>7276</v>
      </c>
      <c r="C148" s="388">
        <v>7275.44</v>
      </c>
      <c r="D148" s="410" t="s">
        <v>53</v>
      </c>
      <c r="E148" s="410"/>
      <c r="F148" s="388"/>
      <c r="G148" s="388"/>
      <c r="H148" s="410"/>
      <c r="I148" s="87"/>
    </row>
    <row r="149" spans="1:9" ht="12.75">
      <c r="A149" s="200"/>
      <c r="B149" s="388">
        <v>156305</v>
      </c>
      <c r="C149" s="388">
        <v>156305</v>
      </c>
      <c r="D149" s="410" t="s">
        <v>54</v>
      </c>
      <c r="E149" s="410"/>
      <c r="F149" s="388"/>
      <c r="G149" s="388"/>
      <c r="H149" s="410"/>
      <c r="I149" s="87"/>
    </row>
    <row r="150" spans="1:9" ht="12.75">
      <c r="A150" s="481" t="s">
        <v>434</v>
      </c>
      <c r="B150" s="483">
        <f>SUM(B141:B149)</f>
        <v>282250</v>
      </c>
      <c r="C150" s="483">
        <f>SUM(C141:C149)</f>
        <v>203353.95</v>
      </c>
      <c r="D150" s="481"/>
      <c r="E150" s="481"/>
      <c r="F150" s="483">
        <f>SUM(F141:F149)</f>
        <v>29530</v>
      </c>
      <c r="G150" s="483">
        <f>SUM(G141:G149)</f>
        <v>29530</v>
      </c>
      <c r="H150" s="481"/>
      <c r="I150" s="87"/>
    </row>
    <row r="151" spans="1:9" ht="12.75">
      <c r="A151" s="200"/>
      <c r="B151" s="195"/>
      <c r="C151" s="195"/>
      <c r="D151" s="200"/>
      <c r="E151" s="200"/>
      <c r="F151" s="195"/>
      <c r="G151" s="195"/>
      <c r="H151" s="200"/>
      <c r="I151" s="87"/>
    </row>
    <row r="152" spans="1:9" ht="12.75">
      <c r="A152" s="485" t="s">
        <v>736</v>
      </c>
      <c r="B152" s="388">
        <v>19336</v>
      </c>
      <c r="C152" s="388">
        <v>19335.15</v>
      </c>
      <c r="D152" s="410" t="s">
        <v>939</v>
      </c>
      <c r="E152" s="410"/>
      <c r="F152" s="388">
        <v>2138941</v>
      </c>
      <c r="G152" s="388">
        <v>2138940.19</v>
      </c>
      <c r="H152" s="410" t="s">
        <v>376</v>
      </c>
      <c r="I152" s="87"/>
    </row>
    <row r="153" spans="1:9" ht="12.75">
      <c r="A153" s="482"/>
      <c r="B153" s="388">
        <v>0</v>
      </c>
      <c r="C153" s="388">
        <v>0</v>
      </c>
      <c r="D153" s="410" t="s">
        <v>352</v>
      </c>
      <c r="E153" s="410"/>
      <c r="F153" s="388"/>
      <c r="G153" s="388"/>
      <c r="H153" s="410"/>
      <c r="I153" s="87"/>
    </row>
    <row r="154" spans="1:9" ht="12.75">
      <c r="A154" s="482"/>
      <c r="B154" s="388">
        <v>3212180</v>
      </c>
      <c r="C154" s="388">
        <v>3212180</v>
      </c>
      <c r="D154" s="410" t="s">
        <v>54</v>
      </c>
      <c r="E154" s="410"/>
      <c r="F154" s="388"/>
      <c r="G154" s="388"/>
      <c r="H154" s="410"/>
      <c r="I154" s="87"/>
    </row>
    <row r="155" spans="1:9" ht="12.75">
      <c r="A155" s="481" t="s">
        <v>434</v>
      </c>
      <c r="B155" s="483">
        <f>SUM(B152:B154)</f>
        <v>3231516</v>
      </c>
      <c r="C155" s="483">
        <f>SUM(C152:C154)</f>
        <v>3231515.15</v>
      </c>
      <c r="D155" s="481"/>
      <c r="E155" s="481"/>
      <c r="F155" s="483">
        <f>SUM(F152:F154)</f>
        <v>2138941</v>
      </c>
      <c r="G155" s="483">
        <f>SUM(G152:G154)</f>
        <v>2138940.19</v>
      </c>
      <c r="H155" s="481"/>
      <c r="I155" s="87"/>
    </row>
    <row r="156" spans="1:9" ht="12.75">
      <c r="A156" s="411"/>
      <c r="B156" s="484"/>
      <c r="C156" s="484"/>
      <c r="D156" s="411"/>
      <c r="E156" s="411"/>
      <c r="F156" s="484"/>
      <c r="G156" s="484"/>
      <c r="H156" s="411"/>
      <c r="I156" s="87"/>
    </row>
    <row r="157" spans="1:9" ht="12.75">
      <c r="A157" s="200"/>
      <c r="B157" s="195"/>
      <c r="C157" s="195"/>
      <c r="D157" s="200"/>
      <c r="E157" s="200"/>
      <c r="F157" s="195"/>
      <c r="G157" s="195"/>
      <c r="H157" s="200"/>
      <c r="I157" s="87"/>
    </row>
    <row r="158" spans="1:9" ht="12.75">
      <c r="A158" s="481" t="s">
        <v>737</v>
      </c>
      <c r="B158" s="388">
        <v>2000</v>
      </c>
      <c r="C158" s="388">
        <v>521</v>
      </c>
      <c r="D158" s="410" t="s">
        <v>438</v>
      </c>
      <c r="E158" s="410"/>
      <c r="F158" s="388"/>
      <c r="G158" s="388"/>
      <c r="H158" s="410"/>
      <c r="I158" s="87"/>
    </row>
    <row r="159" spans="1:9" ht="12.75">
      <c r="A159" s="482"/>
      <c r="B159" s="388">
        <v>0</v>
      </c>
      <c r="C159" s="388">
        <v>0</v>
      </c>
      <c r="D159" s="410" t="s">
        <v>352</v>
      </c>
      <c r="E159" s="410"/>
      <c r="F159" s="388"/>
      <c r="G159" s="388"/>
      <c r="H159" s="410"/>
      <c r="I159" s="87"/>
    </row>
    <row r="160" spans="1:9" ht="12.75">
      <c r="A160" s="481" t="s">
        <v>434</v>
      </c>
      <c r="B160" s="483">
        <f>SUM(B158:B159)</f>
        <v>2000</v>
      </c>
      <c r="C160" s="483">
        <f>SUM(C158:C159)</f>
        <v>521</v>
      </c>
      <c r="D160" s="481"/>
      <c r="E160" s="481"/>
      <c r="F160" s="483">
        <f>SUM(F158:F159)</f>
        <v>0</v>
      </c>
      <c r="G160" s="483">
        <f>SUM(G158:G159)</f>
        <v>0</v>
      </c>
      <c r="H160" s="481"/>
      <c r="I160" s="87"/>
    </row>
    <row r="161" spans="1:9" ht="12.75">
      <c r="A161" s="200"/>
      <c r="B161" s="195"/>
      <c r="C161" s="195"/>
      <c r="D161" s="200"/>
      <c r="E161" s="200"/>
      <c r="F161" s="195"/>
      <c r="G161" s="195"/>
      <c r="H161" s="200"/>
      <c r="I161" s="87"/>
    </row>
    <row r="162" spans="1:9" ht="12.75">
      <c r="A162" s="481" t="s">
        <v>738</v>
      </c>
      <c r="B162" s="195"/>
      <c r="C162" s="195"/>
      <c r="D162" s="200"/>
      <c r="E162" s="200"/>
      <c r="F162" s="195"/>
      <c r="G162" s="195"/>
      <c r="H162" s="200"/>
      <c r="I162" s="87"/>
    </row>
    <row r="163" spans="1:9" ht="12.75">
      <c r="A163" s="486" t="s">
        <v>739</v>
      </c>
      <c r="B163" s="487"/>
      <c r="C163" s="487"/>
      <c r="D163" s="486"/>
      <c r="E163" s="486"/>
      <c r="F163" s="487">
        <v>30</v>
      </c>
      <c r="G163" s="487">
        <v>29.75</v>
      </c>
      <c r="H163" s="486" t="s">
        <v>378</v>
      </c>
      <c r="I163" s="87"/>
    </row>
    <row r="164" spans="1:9" ht="12.75">
      <c r="A164" s="486" t="s">
        <v>740</v>
      </c>
      <c r="B164" s="487"/>
      <c r="C164" s="487"/>
      <c r="D164" s="486"/>
      <c r="E164" s="486"/>
      <c r="F164" s="487">
        <v>1729</v>
      </c>
      <c r="G164" s="487">
        <v>1728.85</v>
      </c>
      <c r="H164" s="486" t="s">
        <v>379</v>
      </c>
      <c r="I164" s="87"/>
    </row>
    <row r="165" spans="1:9" ht="12.75">
      <c r="A165" s="486" t="s">
        <v>741</v>
      </c>
      <c r="B165" s="487"/>
      <c r="C165" s="487"/>
      <c r="D165" s="486"/>
      <c r="E165" s="486"/>
      <c r="F165" s="487">
        <v>14397</v>
      </c>
      <c r="G165" s="487">
        <v>14396.15</v>
      </c>
      <c r="H165" s="486" t="s">
        <v>380</v>
      </c>
      <c r="I165" s="87"/>
    </row>
    <row r="166" spans="1:9" ht="12.75">
      <c r="A166" s="200"/>
      <c r="B166" s="195"/>
      <c r="C166" s="195"/>
      <c r="D166" s="200"/>
      <c r="E166" s="200"/>
      <c r="F166" s="195"/>
      <c r="G166" s="195"/>
      <c r="H166" s="200"/>
      <c r="I166" s="87"/>
    </row>
    <row r="167" spans="1:9" ht="12.75">
      <c r="A167" s="485" t="s">
        <v>742</v>
      </c>
      <c r="B167" s="388">
        <v>26974</v>
      </c>
      <c r="C167" s="388">
        <v>26974</v>
      </c>
      <c r="D167" s="410" t="s">
        <v>52</v>
      </c>
      <c r="E167" s="410"/>
      <c r="F167" s="388">
        <v>5</v>
      </c>
      <c r="G167" s="388">
        <v>2.23</v>
      </c>
      <c r="H167" s="410" t="s">
        <v>99</v>
      </c>
      <c r="I167" s="87"/>
    </row>
    <row r="168" spans="1:9" ht="12.75">
      <c r="A168" s="200"/>
      <c r="B168" s="388">
        <v>324627</v>
      </c>
      <c r="C168" s="388">
        <v>324627</v>
      </c>
      <c r="D168" s="410" t="s">
        <v>375</v>
      </c>
      <c r="E168" s="410"/>
      <c r="F168" s="388">
        <v>26</v>
      </c>
      <c r="G168" s="388">
        <v>25.28</v>
      </c>
      <c r="H168" s="410" t="s">
        <v>1445</v>
      </c>
      <c r="I168" s="87"/>
    </row>
    <row r="169" spans="1:9" ht="12.75">
      <c r="A169" s="200"/>
      <c r="B169" s="388">
        <v>148</v>
      </c>
      <c r="C169" s="388">
        <v>147.11</v>
      </c>
      <c r="D169" s="410" t="s">
        <v>797</v>
      </c>
      <c r="E169" s="410"/>
      <c r="F169" s="388">
        <v>5253</v>
      </c>
      <c r="G169" s="388">
        <v>5252.75</v>
      </c>
      <c r="H169" s="410" t="s">
        <v>271</v>
      </c>
      <c r="I169" s="87"/>
    </row>
    <row r="170" spans="1:9" ht="12.75">
      <c r="A170" s="200"/>
      <c r="B170" s="388">
        <v>80828</v>
      </c>
      <c r="C170" s="388">
        <v>80827.79</v>
      </c>
      <c r="D170" s="410" t="s">
        <v>417</v>
      </c>
      <c r="E170" s="410"/>
      <c r="F170" s="388"/>
      <c r="G170" s="388"/>
      <c r="H170" s="410"/>
      <c r="I170" s="87"/>
    </row>
    <row r="171" spans="1:9" ht="12.75">
      <c r="A171" s="200"/>
      <c r="B171" s="388">
        <v>29216</v>
      </c>
      <c r="C171" s="388">
        <v>29216</v>
      </c>
      <c r="D171" s="410" t="s">
        <v>418</v>
      </c>
      <c r="E171" s="410"/>
      <c r="F171" s="388"/>
      <c r="G171" s="388"/>
      <c r="H171" s="410"/>
      <c r="I171" s="87"/>
    </row>
    <row r="172" spans="1:9" ht="12.75">
      <c r="A172" s="200"/>
      <c r="B172" s="388">
        <v>3000</v>
      </c>
      <c r="C172" s="388">
        <v>3000</v>
      </c>
      <c r="D172" s="410" t="s">
        <v>940</v>
      </c>
      <c r="E172" s="410"/>
      <c r="F172" s="388"/>
      <c r="G172" s="388"/>
      <c r="H172" s="410"/>
      <c r="I172" s="87"/>
    </row>
    <row r="173" spans="1:9" ht="12.75">
      <c r="A173" s="200"/>
      <c r="B173" s="388">
        <v>0</v>
      </c>
      <c r="C173" s="388">
        <v>-0.28</v>
      </c>
      <c r="D173" s="410" t="s">
        <v>689</v>
      </c>
      <c r="E173" s="410"/>
      <c r="F173" s="410"/>
      <c r="G173" s="410"/>
      <c r="H173" s="410"/>
      <c r="I173" s="87"/>
    </row>
    <row r="174" spans="1:9" ht="12.75">
      <c r="A174" s="200"/>
      <c r="B174" s="388">
        <v>1200000</v>
      </c>
      <c r="C174" s="388">
        <v>918460</v>
      </c>
      <c r="D174" s="410" t="s">
        <v>743</v>
      </c>
      <c r="E174" s="410"/>
      <c r="F174" s="410"/>
      <c r="G174" s="410"/>
      <c r="H174" s="410"/>
      <c r="I174" s="87"/>
    </row>
    <row r="175" spans="1:256" s="127" customFormat="1" ht="12.75">
      <c r="A175" s="486" t="s">
        <v>434</v>
      </c>
      <c r="B175" s="487">
        <f>SUM(B167:B174)</f>
        <v>1664793</v>
      </c>
      <c r="C175" s="487">
        <f>SUM(C167:C174)</f>
        <v>1383251.6199999999</v>
      </c>
      <c r="D175" s="486"/>
      <c r="E175" s="486"/>
      <c r="F175" s="487">
        <f>SUM(F167:F174)</f>
        <v>5284</v>
      </c>
      <c r="G175" s="487">
        <f>SUM(G167:G174)</f>
        <v>5280.26</v>
      </c>
      <c r="H175" s="486"/>
      <c r="I175" s="95"/>
      <c r="J175" s="185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</row>
    <row r="176" spans="1:256" ht="12.75">
      <c r="A176" s="200"/>
      <c r="B176" s="195"/>
      <c r="C176" s="195"/>
      <c r="D176" s="200"/>
      <c r="E176" s="200"/>
      <c r="F176" s="195"/>
      <c r="G176" s="195"/>
      <c r="H176" s="200"/>
      <c r="I176" s="87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</row>
    <row r="177" spans="1:9" ht="12.75">
      <c r="A177" s="488" t="s">
        <v>228</v>
      </c>
      <c r="B177" s="388"/>
      <c r="C177" s="388"/>
      <c r="D177" s="410"/>
      <c r="E177" s="410"/>
      <c r="F177" s="388">
        <v>23140</v>
      </c>
      <c r="G177" s="388">
        <v>23139.84</v>
      </c>
      <c r="H177" s="410" t="s">
        <v>942</v>
      </c>
      <c r="I177" s="87"/>
    </row>
    <row r="178" spans="1:9" ht="12.75">
      <c r="A178" s="489" t="s">
        <v>690</v>
      </c>
      <c r="B178" s="388"/>
      <c r="C178" s="388"/>
      <c r="D178" s="410"/>
      <c r="E178" s="410"/>
      <c r="F178" s="388">
        <v>3000</v>
      </c>
      <c r="G178" s="388">
        <v>2999.84</v>
      </c>
      <c r="H178" s="410" t="s">
        <v>943</v>
      </c>
      <c r="I178" s="87"/>
    </row>
    <row r="179" spans="1:9" ht="12.75">
      <c r="A179" s="200"/>
      <c r="B179" s="195"/>
      <c r="C179" s="195"/>
      <c r="D179" s="200"/>
      <c r="E179" s="200"/>
      <c r="F179" s="195"/>
      <c r="G179" s="195"/>
      <c r="H179" s="200"/>
      <c r="I179" s="87"/>
    </row>
    <row r="180" spans="1:9" ht="12.75">
      <c r="A180" s="481" t="s">
        <v>434</v>
      </c>
      <c r="B180" s="483">
        <f>SUM(B177:B178)</f>
        <v>0</v>
      </c>
      <c r="C180" s="483">
        <f>SUM(C177:C178)</f>
        <v>0</v>
      </c>
      <c r="D180" s="481"/>
      <c r="E180" s="481"/>
      <c r="F180" s="483">
        <f>SUM(F177:F179)</f>
        <v>26140</v>
      </c>
      <c r="G180" s="483">
        <f>SUM(G177:G179)</f>
        <v>26139.68</v>
      </c>
      <c r="H180" s="481"/>
      <c r="I180" s="87"/>
    </row>
    <row r="181" spans="1:9" ht="12.75">
      <c r="A181" s="411"/>
      <c r="B181" s="484"/>
      <c r="C181" s="484"/>
      <c r="D181" s="411"/>
      <c r="E181" s="411"/>
      <c r="F181" s="484"/>
      <c r="G181" s="484"/>
      <c r="H181" s="411"/>
      <c r="I181" s="87"/>
    </row>
    <row r="182" spans="1:9" ht="12.75">
      <c r="A182" s="481" t="s">
        <v>691</v>
      </c>
      <c r="B182" s="487">
        <v>0</v>
      </c>
      <c r="C182" s="487">
        <v>0</v>
      </c>
      <c r="D182" s="486"/>
      <c r="E182" s="486"/>
      <c r="F182" s="487">
        <v>4959</v>
      </c>
      <c r="G182" s="487">
        <v>4958.68</v>
      </c>
      <c r="H182" s="486" t="s">
        <v>335</v>
      </c>
      <c r="I182" s="87"/>
    </row>
    <row r="183" spans="1:9" ht="12.75">
      <c r="A183" s="411"/>
      <c r="B183" s="484"/>
      <c r="C183" s="484"/>
      <c r="D183" s="411"/>
      <c r="E183" s="411"/>
      <c r="F183" s="484"/>
      <c r="G183" s="484"/>
      <c r="H183" s="411"/>
      <c r="I183" s="87"/>
    </row>
    <row r="184" spans="1:9" ht="12.75">
      <c r="A184" s="481" t="s">
        <v>744</v>
      </c>
      <c r="B184" s="487">
        <v>30685</v>
      </c>
      <c r="C184" s="487">
        <v>30683.87</v>
      </c>
      <c r="D184" s="486" t="s">
        <v>745</v>
      </c>
      <c r="E184" s="486"/>
      <c r="F184" s="487">
        <v>44521</v>
      </c>
      <c r="G184" s="487">
        <v>44520.79</v>
      </c>
      <c r="H184" s="486" t="s">
        <v>377</v>
      </c>
      <c r="I184" s="87"/>
    </row>
    <row r="185" spans="1:9" ht="12.75">
      <c r="A185" s="200"/>
      <c r="B185" s="195"/>
      <c r="C185" s="195"/>
      <c r="D185" s="200"/>
      <c r="E185" s="200"/>
      <c r="F185" s="195"/>
      <c r="G185" s="195"/>
      <c r="H185" s="200"/>
      <c r="I185" s="87"/>
    </row>
    <row r="186" spans="1:9" ht="12.75">
      <c r="A186" s="411"/>
      <c r="B186" s="484"/>
      <c r="C186" s="484"/>
      <c r="D186" s="411"/>
      <c r="E186" s="411"/>
      <c r="F186" s="484"/>
      <c r="G186" s="484"/>
      <c r="H186" s="411"/>
      <c r="I186" s="87"/>
    </row>
    <row r="187" spans="1:9" ht="12.75">
      <c r="A187" s="485" t="s">
        <v>1120</v>
      </c>
      <c r="B187" s="388">
        <v>58087</v>
      </c>
      <c r="C187" s="388">
        <v>58086.57</v>
      </c>
      <c r="D187" s="410" t="s">
        <v>797</v>
      </c>
      <c r="E187" s="410"/>
      <c r="F187" s="388">
        <v>624795</v>
      </c>
      <c r="G187" s="388">
        <v>624794.19</v>
      </c>
      <c r="H187" s="410" t="s">
        <v>334</v>
      </c>
      <c r="I187" s="87"/>
    </row>
    <row r="188" spans="1:9" ht="12.75">
      <c r="A188" s="411"/>
      <c r="B188" s="388">
        <v>16854</v>
      </c>
      <c r="C188" s="388">
        <v>16853.26</v>
      </c>
      <c r="D188" s="410" t="s">
        <v>714</v>
      </c>
      <c r="E188" s="410"/>
      <c r="F188" s="388">
        <v>52800</v>
      </c>
      <c r="G188" s="388">
        <v>52800</v>
      </c>
      <c r="H188" s="410" t="s">
        <v>1042</v>
      </c>
      <c r="I188" s="87"/>
    </row>
    <row r="189" spans="1:9" ht="12.75">
      <c r="A189" s="411"/>
      <c r="B189" s="388">
        <v>3600</v>
      </c>
      <c r="C189" s="388">
        <v>3113.43</v>
      </c>
      <c r="D189" s="410" t="s">
        <v>555</v>
      </c>
      <c r="E189" s="410"/>
      <c r="F189" s="388"/>
      <c r="G189" s="388"/>
      <c r="H189" s="410"/>
      <c r="I189" s="87"/>
    </row>
    <row r="190" spans="1:9" ht="12.75">
      <c r="A190" s="411"/>
      <c r="B190" s="388">
        <v>88800</v>
      </c>
      <c r="C190" s="388">
        <v>88794.96</v>
      </c>
      <c r="D190" s="410" t="s">
        <v>556</v>
      </c>
      <c r="E190" s="410"/>
      <c r="F190" s="388"/>
      <c r="G190" s="388"/>
      <c r="H190" s="410"/>
      <c r="I190" s="87"/>
    </row>
    <row r="191" spans="1:9" ht="12.75">
      <c r="A191" s="411"/>
      <c r="B191" s="388">
        <v>24000</v>
      </c>
      <c r="C191" s="388">
        <v>24000</v>
      </c>
      <c r="D191" s="410" t="s">
        <v>1036</v>
      </c>
      <c r="E191" s="410"/>
      <c r="F191" s="388"/>
      <c r="G191" s="388"/>
      <c r="H191" s="410"/>
      <c r="I191" s="87"/>
    </row>
    <row r="192" spans="1:9" ht="12.75">
      <c r="A192" s="411"/>
      <c r="B192" s="388">
        <v>167856</v>
      </c>
      <c r="C192" s="388">
        <v>167856</v>
      </c>
      <c r="D192" s="410" t="s">
        <v>416</v>
      </c>
      <c r="E192" s="410"/>
      <c r="F192" s="388"/>
      <c r="G192" s="388"/>
      <c r="H192" s="410"/>
      <c r="I192" s="87"/>
    </row>
    <row r="193" spans="1:9" ht="12.75">
      <c r="A193" s="411"/>
      <c r="B193" s="388">
        <v>41796</v>
      </c>
      <c r="C193" s="388">
        <v>41795.12</v>
      </c>
      <c r="D193" s="410" t="s">
        <v>417</v>
      </c>
      <c r="E193" s="410"/>
      <c r="F193" s="388"/>
      <c r="G193" s="388"/>
      <c r="H193" s="410"/>
      <c r="I193" s="87"/>
    </row>
    <row r="194" spans="1:9" ht="12.75">
      <c r="A194" s="411"/>
      <c r="B194" s="388">
        <v>15107</v>
      </c>
      <c r="C194" s="388">
        <v>15106.8</v>
      </c>
      <c r="D194" s="410" t="s">
        <v>418</v>
      </c>
      <c r="E194" s="410"/>
      <c r="F194" s="388"/>
      <c r="G194" s="388"/>
      <c r="H194" s="410"/>
      <c r="I194" s="87"/>
    </row>
    <row r="195" spans="1:9" ht="12.75">
      <c r="A195" s="411"/>
      <c r="B195" s="388">
        <v>0</v>
      </c>
      <c r="C195" s="388">
        <v>-0.97</v>
      </c>
      <c r="D195" s="410" t="s">
        <v>770</v>
      </c>
      <c r="E195" s="410"/>
      <c r="F195" s="388"/>
      <c r="G195" s="388"/>
      <c r="H195" s="410"/>
      <c r="I195" s="87"/>
    </row>
    <row r="196" spans="1:9" ht="12.75">
      <c r="A196" s="411"/>
      <c r="B196" s="388">
        <v>11448</v>
      </c>
      <c r="C196" s="388">
        <v>11448</v>
      </c>
      <c r="D196" s="410" t="s">
        <v>54</v>
      </c>
      <c r="E196" s="410"/>
      <c r="F196" s="388"/>
      <c r="G196" s="388"/>
      <c r="H196" s="410"/>
      <c r="I196" s="87"/>
    </row>
    <row r="197" spans="1:9" ht="12.75">
      <c r="A197" s="411"/>
      <c r="B197" s="388">
        <v>25000</v>
      </c>
      <c r="C197" s="388">
        <v>1930.28</v>
      </c>
      <c r="D197" s="410" t="s">
        <v>1302</v>
      </c>
      <c r="E197" s="410"/>
      <c r="F197" s="388"/>
      <c r="G197" s="388"/>
      <c r="H197" s="410"/>
      <c r="I197" s="87"/>
    </row>
    <row r="198" spans="1:9" ht="12.75">
      <c r="A198" s="411"/>
      <c r="B198" s="388">
        <v>52176</v>
      </c>
      <c r="C198" s="388">
        <v>52175.35</v>
      </c>
      <c r="D198" s="410" t="s">
        <v>1037</v>
      </c>
      <c r="E198" s="410"/>
      <c r="F198" s="388"/>
      <c r="G198" s="388"/>
      <c r="H198" s="410"/>
      <c r="I198" s="87"/>
    </row>
    <row r="199" spans="1:9" ht="12.75">
      <c r="A199" s="481" t="s">
        <v>434</v>
      </c>
      <c r="B199" s="483">
        <f>SUM(B187:B198)</f>
        <v>504724</v>
      </c>
      <c r="C199" s="483">
        <f>SUM(C187:C198)</f>
        <v>481158.8</v>
      </c>
      <c r="D199" s="481"/>
      <c r="E199" s="481"/>
      <c r="F199" s="483">
        <f>SUM(F187:F198)</f>
        <v>677595</v>
      </c>
      <c r="G199" s="483">
        <f>SUM(G187:G198)</f>
        <v>677594.19</v>
      </c>
      <c r="H199" s="481"/>
      <c r="I199" s="87"/>
    </row>
    <row r="200" spans="1:9" ht="12.75">
      <c r="A200" s="200"/>
      <c r="B200" s="195"/>
      <c r="C200" s="195"/>
      <c r="D200" s="200"/>
      <c r="E200" s="200"/>
      <c r="F200" s="195"/>
      <c r="G200" s="195"/>
      <c r="H200" s="200"/>
      <c r="I200" s="87"/>
    </row>
    <row r="201" spans="1:9" s="196" customFormat="1" ht="15.75">
      <c r="A201" s="490" t="s">
        <v>385</v>
      </c>
      <c r="B201" s="491">
        <f>SUM(B27+B47+B72+B95+B112+B114+B136+B150+B155+B160+B163+B164+B165+B175+B180+B182+B184+B199)</f>
        <v>13711414</v>
      </c>
      <c r="C201" s="491">
        <f>SUM(C27+C47+C72+C95+C112+C114+C136+C138+C150+C155+C160+C163+C164+C165+C175+C180+C182+C184+C199)</f>
        <v>13153576.329999998</v>
      </c>
      <c r="D201" s="492"/>
      <c r="E201" s="492"/>
      <c r="F201" s="491">
        <f>SUM(F27+F47+F72+F95+F112+F114+F136+F138+F150+F155+F160+F163+F164+F165+F175+F180+F182+F184+F199)</f>
        <v>9981366</v>
      </c>
      <c r="G201" s="491">
        <f>SUM(G27+G47+G72+G95+G112+G114+G136+G138+G150+G155+G160+G163+G164+G165+G175+G180+G182+G184+G199)</f>
        <v>11534343.529999997</v>
      </c>
      <c r="H201" s="492"/>
      <c r="I201" s="331"/>
    </row>
    <row r="202" spans="1:9" ht="12.75">
      <c r="A202" s="200"/>
      <c r="B202" s="195"/>
      <c r="C202" s="195"/>
      <c r="D202" s="200"/>
      <c r="E202" s="200"/>
      <c r="F202" s="195"/>
      <c r="G202" s="195"/>
      <c r="H202" s="200"/>
      <c r="I202" s="87"/>
    </row>
    <row r="203" spans="1:9" ht="12.75">
      <c r="A203" s="409" t="s">
        <v>382</v>
      </c>
      <c r="B203" s="195"/>
      <c r="C203" s="195" t="s">
        <v>383</v>
      </c>
      <c r="D203" s="195">
        <v>11534343.53</v>
      </c>
      <c r="E203" s="200"/>
      <c r="F203" s="195"/>
      <c r="G203" s="195"/>
      <c r="H203" s="200"/>
      <c r="I203" s="87"/>
    </row>
    <row r="204" spans="1:9" ht="12.75">
      <c r="A204" s="200"/>
      <c r="B204" s="195"/>
      <c r="C204" s="195" t="s">
        <v>384</v>
      </c>
      <c r="D204" s="195">
        <v>13153576.33</v>
      </c>
      <c r="E204" s="200"/>
      <c r="F204" s="195"/>
      <c r="G204" s="195"/>
      <c r="H204" s="200"/>
      <c r="I204" s="87"/>
    </row>
    <row r="205" spans="1:9" ht="12.75">
      <c r="A205" s="200"/>
      <c r="B205" s="195"/>
      <c r="C205" s="483" t="s">
        <v>1448</v>
      </c>
      <c r="D205" s="483">
        <f>SUM(D203-D204)</f>
        <v>-1619232.8000000007</v>
      </c>
      <c r="E205" s="200"/>
      <c r="F205" s="195"/>
      <c r="G205" s="195"/>
      <c r="H205" s="200"/>
      <c r="I205" s="87"/>
    </row>
    <row r="206" spans="1:9" ht="12.75">
      <c r="A206" s="200"/>
      <c r="B206" s="195"/>
      <c r="C206" s="493"/>
      <c r="D206" s="493"/>
      <c r="E206" s="200"/>
      <c r="F206" s="195"/>
      <c r="G206" s="195"/>
      <c r="H206" s="200"/>
      <c r="I206" s="87"/>
    </row>
    <row r="207" spans="1:9" ht="12.75">
      <c r="A207" s="200" t="s">
        <v>1447</v>
      </c>
      <c r="B207" s="195"/>
      <c r="C207" s="493"/>
      <c r="D207" s="493"/>
      <c r="E207" s="200"/>
      <c r="F207" s="195"/>
      <c r="G207" s="195"/>
      <c r="H207" s="200"/>
      <c r="I207" s="87"/>
    </row>
    <row r="208" spans="1:9" ht="12.75">
      <c r="A208" s="200"/>
      <c r="B208" s="195"/>
      <c r="C208" s="493"/>
      <c r="D208" s="493"/>
      <c r="E208" s="200"/>
      <c r="F208" s="195"/>
      <c r="G208" s="195"/>
      <c r="H208" s="200"/>
      <c r="I208" s="87"/>
    </row>
    <row r="209" spans="1:9" ht="12.75">
      <c r="A209" s="200"/>
      <c r="B209" s="195"/>
      <c r="C209" s="493"/>
      <c r="D209" s="493"/>
      <c r="E209" s="200"/>
      <c r="F209" s="195"/>
      <c r="G209" s="195"/>
      <c r="H209" s="200"/>
      <c r="I209" s="87"/>
    </row>
    <row r="210" spans="1:9" ht="12.75">
      <c r="A210" s="200"/>
      <c r="B210" s="195"/>
      <c r="C210" s="493"/>
      <c r="D210" s="493"/>
      <c r="E210" s="200"/>
      <c r="F210" s="195"/>
      <c r="G210" s="195"/>
      <c r="H210" s="200"/>
      <c r="I210" s="87"/>
    </row>
    <row r="211" spans="1:9" ht="12.75">
      <c r="A211" s="200"/>
      <c r="B211" s="195"/>
      <c r="C211" s="493"/>
      <c r="D211" s="493"/>
      <c r="E211" s="200"/>
      <c r="F211" s="195"/>
      <c r="G211" s="195"/>
      <c r="H211" s="200"/>
      <c r="I211" s="87"/>
    </row>
    <row r="212" spans="1:9" ht="12.75">
      <c r="A212" s="200"/>
      <c r="B212" s="195"/>
      <c r="C212" s="493"/>
      <c r="D212" s="493"/>
      <c r="E212" s="200"/>
      <c r="F212" s="195"/>
      <c r="G212" s="195"/>
      <c r="H212" s="200"/>
      <c r="I212" s="87"/>
    </row>
    <row r="213" spans="1:9" ht="12.75">
      <c r="A213" s="200"/>
      <c r="B213" s="195"/>
      <c r="C213" s="493"/>
      <c r="D213" s="493"/>
      <c r="E213" s="200"/>
      <c r="F213" s="195"/>
      <c r="G213" s="195"/>
      <c r="H213" s="200"/>
      <c r="I213" s="87"/>
    </row>
    <row r="214" spans="1:9" ht="15.75">
      <c r="A214" s="422" t="s">
        <v>1449</v>
      </c>
      <c r="B214" s="422"/>
      <c r="C214" s="422"/>
      <c r="D214" s="344"/>
      <c r="E214" s="494"/>
      <c r="F214" s="495"/>
      <c r="G214" s="195"/>
      <c r="H214" s="200"/>
      <c r="I214" s="87"/>
    </row>
    <row r="215" spans="1:9" ht="12.75">
      <c r="A215" s="200"/>
      <c r="B215" s="195"/>
      <c r="C215" s="493"/>
      <c r="D215" s="493"/>
      <c r="E215" s="200"/>
      <c r="F215" s="195"/>
      <c r="G215" s="195"/>
      <c r="H215" s="200"/>
      <c r="I215" s="87"/>
    </row>
    <row r="216" spans="1:9" ht="12.75">
      <c r="A216" s="200"/>
      <c r="B216" s="195"/>
      <c r="C216" s="493"/>
      <c r="D216" s="493"/>
      <c r="E216" s="200"/>
      <c r="F216" s="195"/>
      <c r="G216" s="195"/>
      <c r="H216" s="200"/>
      <c r="I216" s="87"/>
    </row>
    <row r="217" spans="1:9" ht="12.75">
      <c r="A217" s="200"/>
      <c r="B217" s="195"/>
      <c r="C217" s="195"/>
      <c r="D217" s="200"/>
      <c r="E217" s="200"/>
      <c r="F217" s="195"/>
      <c r="G217" s="195"/>
      <c r="H217" s="200"/>
      <c r="I217" s="87"/>
    </row>
    <row r="218" spans="1:9" ht="12.75">
      <c r="A218" s="496" t="s">
        <v>386</v>
      </c>
      <c r="B218" s="497" t="s">
        <v>387</v>
      </c>
      <c r="C218" s="497" t="s">
        <v>383</v>
      </c>
      <c r="D218" s="480" t="s">
        <v>388</v>
      </c>
      <c r="E218" s="200"/>
      <c r="F218" s="195"/>
      <c r="G218" s="195"/>
      <c r="H218" s="200"/>
      <c r="I218" s="87"/>
    </row>
    <row r="219" spans="1:9" ht="12.75">
      <c r="A219" s="200"/>
      <c r="B219" s="195"/>
      <c r="C219" s="195"/>
      <c r="D219" s="200"/>
      <c r="E219" s="200"/>
      <c r="F219" s="195"/>
      <c r="G219" s="195"/>
      <c r="H219" s="200"/>
      <c r="I219" s="87"/>
    </row>
    <row r="220" spans="1:9" ht="12.75">
      <c r="A220" s="410" t="s">
        <v>338</v>
      </c>
      <c r="B220" s="388">
        <v>1299395.18</v>
      </c>
      <c r="C220" s="388">
        <v>1071477.92</v>
      </c>
      <c r="D220" s="388">
        <f>SUM(C220-B220)</f>
        <v>-227917.26</v>
      </c>
      <c r="E220" s="200"/>
      <c r="F220" s="195"/>
      <c r="G220" s="195"/>
      <c r="H220" s="200"/>
      <c r="I220" s="87"/>
    </row>
    <row r="221" spans="1:9" ht="12.75">
      <c r="A221" s="410" t="s">
        <v>344</v>
      </c>
      <c r="B221" s="388">
        <v>474871.32</v>
      </c>
      <c r="C221" s="388">
        <v>528300.83</v>
      </c>
      <c r="D221" s="388">
        <f aca="true" t="shared" si="0" ref="D221:D238">SUM(C221-B221)</f>
        <v>53429.50999999995</v>
      </c>
      <c r="E221" s="200"/>
      <c r="F221" s="195"/>
      <c r="G221" s="195"/>
      <c r="H221" s="200"/>
      <c r="I221" s="87"/>
    </row>
    <row r="222" spans="1:9" ht="12.75">
      <c r="A222" s="410" t="s">
        <v>343</v>
      </c>
      <c r="B222" s="388">
        <v>944205.59</v>
      </c>
      <c r="C222" s="388">
        <v>845665.41</v>
      </c>
      <c r="D222" s="388">
        <f>SUM(C222-B222)</f>
        <v>-98540.17999999993</v>
      </c>
      <c r="E222" s="200"/>
      <c r="F222" s="195"/>
      <c r="G222" s="195"/>
      <c r="H222" s="200"/>
      <c r="I222" s="87"/>
    </row>
    <row r="223" spans="1:9" ht="12.75">
      <c r="A223" s="410" t="s">
        <v>1121</v>
      </c>
      <c r="B223" s="388">
        <v>748581.27</v>
      </c>
      <c r="C223" s="388">
        <v>478554.88</v>
      </c>
      <c r="D223" s="388">
        <f>SUM(C223-B223)</f>
        <v>-270026.39</v>
      </c>
      <c r="E223" s="200"/>
      <c r="F223" s="195"/>
      <c r="G223" s="195"/>
      <c r="H223" s="200"/>
      <c r="I223" s="87"/>
    </row>
    <row r="224" spans="1:9" ht="12.75">
      <c r="A224" s="410" t="s">
        <v>1122</v>
      </c>
      <c r="B224" s="388">
        <v>0</v>
      </c>
      <c r="C224" s="388">
        <v>1299.09</v>
      </c>
      <c r="D224" s="388">
        <f t="shared" si="0"/>
        <v>1299.09</v>
      </c>
      <c r="E224" s="200"/>
      <c r="F224" s="195"/>
      <c r="G224" s="195"/>
      <c r="H224" s="200"/>
      <c r="I224" s="87"/>
    </row>
    <row r="225" spans="1:9" ht="12.75">
      <c r="A225" s="410" t="s">
        <v>726</v>
      </c>
      <c r="B225" s="388">
        <v>4294100.33</v>
      </c>
      <c r="C225" s="388">
        <v>5371672.44</v>
      </c>
      <c r="D225" s="388">
        <f t="shared" si="0"/>
        <v>1077572.1100000003</v>
      </c>
      <c r="E225" s="200"/>
      <c r="F225" s="195"/>
      <c r="G225" s="195"/>
      <c r="H225" s="200"/>
      <c r="I225" s="87"/>
    </row>
    <row r="226" spans="1:9" ht="12.75">
      <c r="A226" s="410" t="s">
        <v>1123</v>
      </c>
      <c r="B226" s="388">
        <v>-8268.5</v>
      </c>
      <c r="C226" s="388">
        <v>244108</v>
      </c>
      <c r="D226" s="388">
        <f t="shared" si="0"/>
        <v>252376.5</v>
      </c>
      <c r="E226" s="200"/>
      <c r="F226" s="195"/>
      <c r="G226" s="195"/>
      <c r="H226" s="200"/>
      <c r="I226" s="87"/>
    </row>
    <row r="227" spans="1:9" ht="12.75">
      <c r="A227" s="410" t="s">
        <v>1124</v>
      </c>
      <c r="B227" s="388">
        <v>70206.75</v>
      </c>
      <c r="C227" s="388">
        <v>50146.42</v>
      </c>
      <c r="D227" s="388">
        <f t="shared" si="0"/>
        <v>-20060.33</v>
      </c>
      <c r="E227" s="200"/>
      <c r="F227" s="195"/>
      <c r="G227" s="195"/>
      <c r="H227" s="200"/>
      <c r="I227" s="87"/>
    </row>
    <row r="228" spans="1:9" ht="12.75">
      <c r="A228" s="410" t="s">
        <v>1131</v>
      </c>
      <c r="B228" s="388">
        <v>30683.87</v>
      </c>
      <c r="C228" s="388">
        <v>44520.79</v>
      </c>
      <c r="D228" s="388">
        <f t="shared" si="0"/>
        <v>13836.920000000002</v>
      </c>
      <c r="E228" s="200"/>
      <c r="F228" s="195"/>
      <c r="G228" s="195"/>
      <c r="H228" s="200"/>
      <c r="I228" s="87"/>
    </row>
    <row r="229" spans="1:9" ht="12.75">
      <c r="A229" s="410" t="s">
        <v>389</v>
      </c>
      <c r="B229" s="388">
        <v>0</v>
      </c>
      <c r="C229" s="388">
        <v>29.75</v>
      </c>
      <c r="D229" s="388">
        <f t="shared" si="0"/>
        <v>29.75</v>
      </c>
      <c r="E229" s="200"/>
      <c r="F229" s="195"/>
      <c r="G229" s="195"/>
      <c r="H229" s="200"/>
      <c r="I229" s="87"/>
    </row>
    <row r="230" spans="1:9" ht="12.75">
      <c r="A230" s="410" t="s">
        <v>1125</v>
      </c>
      <c r="B230" s="388">
        <v>0</v>
      </c>
      <c r="C230" s="388">
        <v>14396.15</v>
      </c>
      <c r="D230" s="388">
        <f t="shared" si="0"/>
        <v>14396.15</v>
      </c>
      <c r="E230" s="200"/>
      <c r="F230" s="195"/>
      <c r="G230" s="195"/>
      <c r="H230" s="200"/>
      <c r="I230" s="87"/>
    </row>
    <row r="231" spans="1:9" ht="12.75">
      <c r="A231" s="410" t="s">
        <v>1126</v>
      </c>
      <c r="B231" s="388">
        <v>0</v>
      </c>
      <c r="C231" s="388">
        <v>1728.85</v>
      </c>
      <c r="D231" s="388">
        <f t="shared" si="0"/>
        <v>1728.85</v>
      </c>
      <c r="E231" s="200"/>
      <c r="F231" s="200"/>
      <c r="G231" s="200"/>
      <c r="H231" s="200"/>
      <c r="I231" s="87"/>
    </row>
    <row r="232" spans="1:9" ht="12.75">
      <c r="A232" s="410" t="s">
        <v>342</v>
      </c>
      <c r="B232" s="388">
        <v>203353.95</v>
      </c>
      <c r="C232" s="388">
        <v>29530</v>
      </c>
      <c r="D232" s="388">
        <f t="shared" si="0"/>
        <v>-173823.95</v>
      </c>
      <c r="E232" s="200"/>
      <c r="F232" s="200"/>
      <c r="G232" s="200"/>
      <c r="H232" s="200"/>
      <c r="I232" s="87"/>
    </row>
    <row r="233" spans="1:9" ht="12.75">
      <c r="A233" s="410" t="s">
        <v>1127</v>
      </c>
      <c r="B233" s="388">
        <v>3231515.15</v>
      </c>
      <c r="C233" s="388">
        <v>2138940.19</v>
      </c>
      <c r="D233" s="388">
        <f t="shared" si="0"/>
        <v>-1092574.96</v>
      </c>
      <c r="E233" s="200"/>
      <c r="F233" s="200"/>
      <c r="G233" s="200"/>
      <c r="H233" s="200"/>
      <c r="I233" s="87"/>
    </row>
    <row r="234" spans="1:9" ht="12.75">
      <c r="A234" s="410" t="s">
        <v>742</v>
      </c>
      <c r="B234" s="388">
        <v>1383251.62</v>
      </c>
      <c r="C234" s="388">
        <v>5280.26</v>
      </c>
      <c r="D234" s="388">
        <f t="shared" si="0"/>
        <v>-1377971.36</v>
      </c>
      <c r="E234" s="200"/>
      <c r="F234" s="200"/>
      <c r="G234" s="200"/>
      <c r="H234" s="200"/>
      <c r="I234" s="87"/>
    </row>
    <row r="235" spans="1:9" ht="12.75">
      <c r="A235" s="410" t="s">
        <v>1128</v>
      </c>
      <c r="B235" s="388">
        <v>0</v>
      </c>
      <c r="C235" s="388">
        <v>26139.68</v>
      </c>
      <c r="D235" s="388">
        <f t="shared" si="0"/>
        <v>26139.68</v>
      </c>
      <c r="E235" s="200"/>
      <c r="F235" s="200"/>
      <c r="G235" s="200"/>
      <c r="H235" s="200"/>
      <c r="I235" s="87"/>
    </row>
    <row r="236" spans="1:9" ht="12.75">
      <c r="A236" s="410" t="s">
        <v>1129</v>
      </c>
      <c r="B236" s="388">
        <v>521</v>
      </c>
      <c r="C236" s="388">
        <v>0</v>
      </c>
      <c r="D236" s="388">
        <f t="shared" si="0"/>
        <v>-521</v>
      </c>
      <c r="E236" s="200"/>
      <c r="F236" s="200"/>
      <c r="G236" s="200"/>
      <c r="H236" s="200"/>
      <c r="I236" s="87"/>
    </row>
    <row r="237" spans="1:9" ht="12.75">
      <c r="A237" s="410" t="s">
        <v>691</v>
      </c>
      <c r="B237" s="388">
        <v>0</v>
      </c>
      <c r="C237" s="388">
        <v>4958.68</v>
      </c>
      <c r="D237" s="388">
        <f t="shared" si="0"/>
        <v>4958.68</v>
      </c>
      <c r="E237" s="200"/>
      <c r="F237" s="200"/>
      <c r="G237" s="200"/>
      <c r="H237" s="200"/>
      <c r="I237" s="87"/>
    </row>
    <row r="238" spans="1:9" ht="12.75">
      <c r="A238" s="410" t="s">
        <v>1130</v>
      </c>
      <c r="B238" s="388">
        <v>481158.8</v>
      </c>
      <c r="C238" s="388">
        <v>677594.19</v>
      </c>
      <c r="D238" s="388">
        <f t="shared" si="0"/>
        <v>196435.38999999996</v>
      </c>
      <c r="E238" s="200"/>
      <c r="F238" s="200"/>
      <c r="G238" s="200"/>
      <c r="H238" s="200"/>
      <c r="I238" s="87"/>
    </row>
    <row r="239" spans="1:9" ht="12.75">
      <c r="A239" s="200"/>
      <c r="B239" s="195"/>
      <c r="C239" s="195"/>
      <c r="D239" s="195"/>
      <c r="E239" s="200"/>
      <c r="F239" s="200"/>
      <c r="G239" s="200"/>
      <c r="H239" s="200"/>
      <c r="I239" s="87"/>
    </row>
    <row r="240" spans="1:9" ht="12.75">
      <c r="A240" s="496" t="s">
        <v>434</v>
      </c>
      <c r="B240" s="497">
        <f>SUM(B220:B239)</f>
        <v>13153576.330000002</v>
      </c>
      <c r="C240" s="497">
        <f>SUM(C220:C239)</f>
        <v>11534343.529999997</v>
      </c>
      <c r="D240" s="497">
        <f>SUM(D220:D239)</f>
        <v>-1619232.8</v>
      </c>
      <c r="E240" s="200"/>
      <c r="F240" s="200"/>
      <c r="G240" s="200"/>
      <c r="H240" s="200"/>
      <c r="I240" s="87"/>
    </row>
    <row r="241" spans="1:9" ht="12.75">
      <c r="A241" s="200"/>
      <c r="B241" s="195"/>
      <c r="C241" s="195"/>
      <c r="D241" s="200"/>
      <c r="E241" s="200"/>
      <c r="F241" s="200"/>
      <c r="G241" s="200"/>
      <c r="H241" s="200"/>
      <c r="I241" s="87"/>
    </row>
    <row r="242" spans="1:9" ht="12.75">
      <c r="A242" s="200"/>
      <c r="B242" s="195"/>
      <c r="C242" s="195"/>
      <c r="D242" s="200"/>
      <c r="E242" s="200"/>
      <c r="F242" s="200"/>
      <c r="G242" s="200"/>
      <c r="H242" s="200"/>
      <c r="I242" s="87"/>
    </row>
    <row r="243" spans="1:9" ht="12.75">
      <c r="A243" s="200"/>
      <c r="B243" s="195"/>
      <c r="C243" s="195"/>
      <c r="D243" s="200"/>
      <c r="E243" s="200"/>
      <c r="F243" s="200"/>
      <c r="G243" s="200"/>
      <c r="H243" s="200"/>
      <c r="I243" s="87"/>
    </row>
    <row r="244" spans="1:9" ht="12.75">
      <c r="A244" s="200"/>
      <c r="B244" s="195"/>
      <c r="C244" s="195"/>
      <c r="D244" s="200"/>
      <c r="E244" s="200"/>
      <c r="F244" s="200"/>
      <c r="G244" s="200"/>
      <c r="H244" s="200"/>
      <c r="I244" s="87"/>
    </row>
    <row r="245" spans="1:9" ht="12.75">
      <c r="A245" s="200"/>
      <c r="B245" s="195"/>
      <c r="C245" s="195"/>
      <c r="D245" s="200"/>
      <c r="E245" s="200"/>
      <c r="F245" s="200"/>
      <c r="G245" s="200"/>
      <c r="H245" s="200"/>
      <c r="I245" s="87"/>
    </row>
    <row r="246" spans="1:9" ht="12.75">
      <c r="A246" s="200"/>
      <c r="B246" s="195"/>
      <c r="C246" s="195"/>
      <c r="D246" s="200"/>
      <c r="E246" s="200"/>
      <c r="F246" s="200"/>
      <c r="G246" s="200"/>
      <c r="H246" s="200"/>
      <c r="I246" s="87"/>
    </row>
    <row r="247" spans="1:9" ht="12.75">
      <c r="A247" s="200"/>
      <c r="B247" s="195"/>
      <c r="C247" s="195"/>
      <c r="D247" s="200"/>
      <c r="E247" s="200"/>
      <c r="F247" s="200"/>
      <c r="G247" s="200"/>
      <c r="H247" s="200"/>
      <c r="I247" s="87"/>
    </row>
    <row r="248" spans="1:9" ht="12.75">
      <c r="A248" s="200"/>
      <c r="B248" s="195"/>
      <c r="C248" s="195"/>
      <c r="D248" s="200"/>
      <c r="E248" s="200"/>
      <c r="F248" s="200"/>
      <c r="G248" s="200"/>
      <c r="H248" s="200"/>
      <c r="I248" s="87"/>
    </row>
    <row r="249" spans="1:9" ht="12.75">
      <c r="A249" s="200"/>
      <c r="B249" s="195"/>
      <c r="C249" s="195"/>
      <c r="D249" s="200"/>
      <c r="E249" s="200"/>
      <c r="F249" s="200"/>
      <c r="G249" s="200"/>
      <c r="H249" s="200"/>
      <c r="I249" s="87"/>
    </row>
    <row r="250" spans="1:9" ht="12.75">
      <c r="A250" s="200"/>
      <c r="B250" s="195"/>
      <c r="C250" s="195"/>
      <c r="D250" s="200"/>
      <c r="E250" s="200"/>
      <c r="F250" s="200"/>
      <c r="G250" s="200"/>
      <c r="H250" s="200"/>
      <c r="I250" s="87"/>
    </row>
    <row r="251" spans="1:9" ht="12.75">
      <c r="A251" s="200"/>
      <c r="B251" s="195"/>
      <c r="C251" s="195"/>
      <c r="D251" s="200"/>
      <c r="E251" s="200"/>
      <c r="F251" s="200"/>
      <c r="G251" s="200"/>
      <c r="H251" s="200"/>
      <c r="I251" s="87"/>
    </row>
    <row r="252" spans="1:9" ht="12.75">
      <c r="A252" s="200"/>
      <c r="B252" s="195"/>
      <c r="C252" s="195"/>
      <c r="D252" s="200"/>
      <c r="E252" s="200"/>
      <c r="F252" s="200"/>
      <c r="G252" s="200"/>
      <c r="H252" s="200"/>
      <c r="I252" s="87"/>
    </row>
    <row r="253" spans="1:9" ht="12.75">
      <c r="A253" s="200"/>
      <c r="B253" s="195"/>
      <c r="C253" s="195"/>
      <c r="D253" s="200"/>
      <c r="E253" s="200"/>
      <c r="F253" s="200"/>
      <c r="G253" s="200"/>
      <c r="H253" s="200"/>
      <c r="I253" s="87"/>
    </row>
    <row r="254" spans="1:9" ht="12.75">
      <c r="A254" s="200"/>
      <c r="B254" s="195"/>
      <c r="C254" s="195"/>
      <c r="D254" s="200"/>
      <c r="E254" s="200"/>
      <c r="F254" s="200"/>
      <c r="G254" s="200"/>
      <c r="H254" s="200"/>
      <c r="I254" s="87"/>
    </row>
    <row r="255" spans="1:9" ht="12.75">
      <c r="A255" s="200"/>
      <c r="B255" s="195"/>
      <c r="C255" s="195"/>
      <c r="D255" s="200"/>
      <c r="E255" s="200"/>
      <c r="F255" s="200"/>
      <c r="G255" s="200"/>
      <c r="H255" s="200"/>
      <c r="I255" s="87"/>
    </row>
    <row r="256" spans="1:9" ht="12.75">
      <c r="A256" s="200"/>
      <c r="B256" s="195"/>
      <c r="C256" s="195"/>
      <c r="D256" s="200"/>
      <c r="E256" s="200"/>
      <c r="F256" s="200"/>
      <c r="G256" s="200"/>
      <c r="H256" s="200"/>
      <c r="I256" s="87"/>
    </row>
    <row r="257" spans="1:9" ht="12.75">
      <c r="A257" s="200"/>
      <c r="B257" s="195"/>
      <c r="C257" s="195"/>
      <c r="D257" s="200"/>
      <c r="E257" s="200"/>
      <c r="F257" s="200"/>
      <c r="G257" s="200"/>
      <c r="H257" s="200"/>
      <c r="I257" s="87"/>
    </row>
    <row r="258" spans="1:9" ht="12.75">
      <c r="A258" s="200"/>
      <c r="B258" s="195"/>
      <c r="C258" s="195"/>
      <c r="D258" s="200"/>
      <c r="E258" s="200"/>
      <c r="F258" s="200"/>
      <c r="G258" s="200"/>
      <c r="H258" s="200"/>
      <c r="I258" s="87"/>
    </row>
    <row r="259" spans="1:9" ht="12.75">
      <c r="A259" s="200"/>
      <c r="B259" s="195"/>
      <c r="C259" s="195"/>
      <c r="D259" s="200"/>
      <c r="E259" s="200"/>
      <c r="F259" s="200"/>
      <c r="G259" s="200"/>
      <c r="H259" s="200"/>
      <c r="I259" s="87"/>
    </row>
    <row r="260" spans="1:9" ht="12.75">
      <c r="A260" s="200"/>
      <c r="B260" s="195"/>
      <c r="C260" s="195"/>
      <c r="D260" s="200"/>
      <c r="E260" s="200"/>
      <c r="F260" s="200"/>
      <c r="G260" s="200"/>
      <c r="H260" s="200"/>
      <c r="I260" s="87"/>
    </row>
    <row r="261" spans="1:9" ht="12.75">
      <c r="A261" s="200"/>
      <c r="B261" s="195"/>
      <c r="C261" s="195"/>
      <c r="D261" s="200"/>
      <c r="E261" s="200"/>
      <c r="F261" s="200"/>
      <c r="G261" s="200"/>
      <c r="H261" s="200"/>
      <c r="I261" s="87"/>
    </row>
    <row r="262" spans="1:9" ht="12.75">
      <c r="A262" s="200"/>
      <c r="B262" s="195"/>
      <c r="C262" s="195"/>
      <c r="D262" s="200"/>
      <c r="E262" s="200"/>
      <c r="F262" s="200"/>
      <c r="G262" s="200"/>
      <c r="H262" s="200"/>
      <c r="I262" s="87"/>
    </row>
    <row r="263" spans="1:9" ht="12.75">
      <c r="A263" s="200"/>
      <c r="B263" s="195"/>
      <c r="C263" s="195"/>
      <c r="D263" s="200"/>
      <c r="E263" s="200"/>
      <c r="F263" s="200"/>
      <c r="G263" s="200"/>
      <c r="H263" s="200"/>
      <c r="I263" s="87"/>
    </row>
    <row r="264" spans="1:9" ht="12.75">
      <c r="A264" s="200"/>
      <c r="B264" s="195"/>
      <c r="C264" s="195"/>
      <c r="D264" s="200"/>
      <c r="E264" s="200"/>
      <c r="F264" s="200"/>
      <c r="G264" s="200"/>
      <c r="H264" s="200"/>
      <c r="I264" s="87"/>
    </row>
    <row r="265" spans="1:9" ht="12.75">
      <c r="A265" s="200"/>
      <c r="B265" s="195"/>
      <c r="C265" s="195"/>
      <c r="D265" s="200"/>
      <c r="E265" s="200"/>
      <c r="F265" s="200"/>
      <c r="G265" s="200"/>
      <c r="H265" s="200"/>
      <c r="I265" s="87"/>
    </row>
    <row r="266" spans="1:9" ht="12.75">
      <c r="A266" s="200"/>
      <c r="B266" s="195"/>
      <c r="C266" s="195"/>
      <c r="D266" s="200"/>
      <c r="E266" s="200"/>
      <c r="F266" s="200"/>
      <c r="G266" s="200"/>
      <c r="H266" s="200"/>
      <c r="I266" s="87"/>
    </row>
    <row r="267" spans="1:9" ht="12.75">
      <c r="A267" s="200"/>
      <c r="B267" s="195"/>
      <c r="C267" s="195"/>
      <c r="D267" s="200"/>
      <c r="E267" s="200"/>
      <c r="F267" s="200"/>
      <c r="G267" s="200"/>
      <c r="H267" s="200"/>
      <c r="I267" s="87"/>
    </row>
    <row r="268" spans="1:9" ht="12.75">
      <c r="A268" s="200"/>
      <c r="B268" s="195"/>
      <c r="C268" s="195"/>
      <c r="D268" s="200"/>
      <c r="E268" s="200"/>
      <c r="F268" s="200"/>
      <c r="G268" s="200"/>
      <c r="H268" s="200"/>
      <c r="I268" s="87"/>
    </row>
    <row r="269" spans="1:9" ht="12.75">
      <c r="A269" s="200"/>
      <c r="B269" s="195"/>
      <c r="C269" s="195"/>
      <c r="D269" s="200"/>
      <c r="E269" s="200"/>
      <c r="F269" s="200"/>
      <c r="G269" s="200"/>
      <c r="H269" s="200"/>
      <c r="I269" s="87"/>
    </row>
    <row r="270" spans="1:9" ht="12.75">
      <c r="A270" s="200"/>
      <c r="B270" s="195"/>
      <c r="C270" s="195"/>
      <c r="D270" s="200"/>
      <c r="E270" s="200"/>
      <c r="F270" s="200"/>
      <c r="G270" s="200"/>
      <c r="H270" s="200"/>
      <c r="I270" s="87"/>
    </row>
    <row r="271" spans="1:9" ht="12.75">
      <c r="A271" s="200"/>
      <c r="B271" s="195"/>
      <c r="C271" s="195"/>
      <c r="D271" s="200"/>
      <c r="E271" s="200"/>
      <c r="F271" s="200"/>
      <c r="G271" s="200"/>
      <c r="H271" s="200"/>
      <c r="I271" s="87"/>
    </row>
    <row r="272" spans="1:9" ht="12.75">
      <c r="A272" s="200"/>
      <c r="B272" s="195"/>
      <c r="C272" s="195"/>
      <c r="D272" s="200"/>
      <c r="E272" s="200"/>
      <c r="F272" s="200"/>
      <c r="G272" s="200"/>
      <c r="H272" s="200"/>
      <c r="I272" s="87"/>
    </row>
    <row r="273" spans="1:9" ht="12.75">
      <c r="A273" s="200"/>
      <c r="B273" s="195"/>
      <c r="C273" s="195"/>
      <c r="D273" s="200"/>
      <c r="E273" s="200"/>
      <c r="F273" s="200"/>
      <c r="G273" s="200"/>
      <c r="H273" s="200"/>
      <c r="I273" s="87"/>
    </row>
    <row r="274" spans="1:9" ht="12.75">
      <c r="A274" s="200"/>
      <c r="B274" s="195"/>
      <c r="C274" s="195"/>
      <c r="D274" s="200"/>
      <c r="E274" s="200"/>
      <c r="F274" s="200"/>
      <c r="G274" s="200"/>
      <c r="H274" s="200"/>
      <c r="I274" s="87"/>
    </row>
    <row r="275" spans="1:9" ht="12.75">
      <c r="A275" s="200"/>
      <c r="B275" s="195"/>
      <c r="C275" s="195"/>
      <c r="D275" s="200"/>
      <c r="E275" s="200"/>
      <c r="F275" s="200"/>
      <c r="G275" s="200"/>
      <c r="H275" s="200"/>
      <c r="I275" s="87"/>
    </row>
    <row r="276" spans="1:9" ht="12.75">
      <c r="A276" s="200"/>
      <c r="B276" s="195"/>
      <c r="C276" s="195"/>
      <c r="D276" s="200"/>
      <c r="E276" s="200"/>
      <c r="F276" s="200"/>
      <c r="G276" s="200"/>
      <c r="H276" s="200"/>
      <c r="I276" s="87"/>
    </row>
    <row r="277" spans="1:9" ht="12.75">
      <c r="A277" s="200"/>
      <c r="B277" s="195"/>
      <c r="C277" s="195"/>
      <c r="D277" s="200"/>
      <c r="E277" s="200"/>
      <c r="F277" s="200"/>
      <c r="G277" s="200"/>
      <c r="H277" s="200"/>
      <c r="I277" s="87"/>
    </row>
    <row r="278" spans="1:9" ht="12.75">
      <c r="A278" s="200"/>
      <c r="B278" s="195"/>
      <c r="C278" s="195"/>
      <c r="D278" s="200"/>
      <c r="E278" s="200"/>
      <c r="F278" s="200"/>
      <c r="G278" s="200"/>
      <c r="H278" s="200"/>
      <c r="I278" s="87"/>
    </row>
    <row r="279" spans="1:9" ht="12.75">
      <c r="A279" s="200"/>
      <c r="B279" s="195"/>
      <c r="C279" s="195"/>
      <c r="D279" s="200"/>
      <c r="E279" s="200"/>
      <c r="F279" s="200"/>
      <c r="G279" s="200"/>
      <c r="H279" s="200"/>
      <c r="I279" s="87"/>
    </row>
    <row r="280" spans="1:9" ht="12.75">
      <c r="A280" s="200"/>
      <c r="B280" s="195"/>
      <c r="C280" s="195"/>
      <c r="D280" s="200"/>
      <c r="E280" s="200"/>
      <c r="F280" s="200"/>
      <c r="G280" s="200"/>
      <c r="H280" s="200"/>
      <c r="I280" s="87"/>
    </row>
    <row r="281" spans="1:9" ht="12.75">
      <c r="A281" s="200"/>
      <c r="B281" s="195"/>
      <c r="C281" s="195"/>
      <c r="D281" s="200"/>
      <c r="E281" s="200"/>
      <c r="F281" s="200"/>
      <c r="G281" s="200"/>
      <c r="H281" s="200"/>
      <c r="I281" s="87"/>
    </row>
    <row r="282" spans="1:9" ht="12.75">
      <c r="A282" s="200"/>
      <c r="B282" s="195"/>
      <c r="C282" s="195"/>
      <c r="D282" s="200"/>
      <c r="E282" s="200"/>
      <c r="F282" s="200"/>
      <c r="G282" s="200"/>
      <c r="H282" s="200"/>
      <c r="I282" s="87"/>
    </row>
    <row r="283" spans="1:9" ht="12.75">
      <c r="A283" s="200"/>
      <c r="B283" s="195"/>
      <c r="C283" s="195"/>
      <c r="D283" s="200"/>
      <c r="E283" s="200"/>
      <c r="F283" s="200"/>
      <c r="G283" s="200"/>
      <c r="H283" s="200"/>
      <c r="I283" s="87"/>
    </row>
    <row r="284" spans="1:9" ht="12.75">
      <c r="A284" s="200"/>
      <c r="B284" s="195"/>
      <c r="C284" s="195"/>
      <c r="D284" s="200"/>
      <c r="E284" s="200"/>
      <c r="F284" s="200"/>
      <c r="G284" s="200"/>
      <c r="H284" s="200"/>
      <c r="I284" s="87"/>
    </row>
    <row r="285" spans="1:9" ht="12.75">
      <c r="A285" s="200"/>
      <c r="B285" s="195"/>
      <c r="C285" s="195"/>
      <c r="D285" s="200"/>
      <c r="E285" s="200"/>
      <c r="F285" s="200"/>
      <c r="G285" s="200"/>
      <c r="H285" s="200"/>
      <c r="I285" s="87"/>
    </row>
    <row r="286" spans="1:9" ht="12.75">
      <c r="A286" s="200"/>
      <c r="B286" s="195"/>
      <c r="C286" s="195"/>
      <c r="D286" s="200"/>
      <c r="E286" s="200"/>
      <c r="F286" s="200"/>
      <c r="G286" s="200"/>
      <c r="H286" s="200"/>
      <c r="I286" s="87"/>
    </row>
    <row r="287" spans="1:9" ht="12.75">
      <c r="A287" s="200"/>
      <c r="B287" s="195"/>
      <c r="C287" s="195"/>
      <c r="D287" s="200"/>
      <c r="E287" s="200"/>
      <c r="F287" s="200"/>
      <c r="G287" s="200"/>
      <c r="H287" s="200"/>
      <c r="I287" s="87"/>
    </row>
    <row r="288" spans="1:9" ht="12.75">
      <c r="A288" s="200"/>
      <c r="B288" s="195"/>
      <c r="C288" s="195"/>
      <c r="D288" s="200"/>
      <c r="E288" s="200"/>
      <c r="F288" s="200"/>
      <c r="G288" s="200"/>
      <c r="H288" s="200"/>
      <c r="I288" s="87"/>
    </row>
    <row r="289" spans="1:8" ht="12.75">
      <c r="A289" s="200"/>
      <c r="B289" s="195"/>
      <c r="C289" s="195"/>
      <c r="D289" s="200"/>
      <c r="E289" s="200"/>
      <c r="F289" s="200"/>
      <c r="G289" s="200"/>
      <c r="H289" s="200"/>
    </row>
    <row r="290" spans="1:8" ht="12.75">
      <c r="A290" s="200"/>
      <c r="B290" s="195"/>
      <c r="C290" s="195"/>
      <c r="D290" s="200"/>
      <c r="E290" s="200"/>
      <c r="F290" s="200"/>
      <c r="G290" s="200"/>
      <c r="H290" s="200"/>
    </row>
    <row r="291" spans="1:8" ht="12.75">
      <c r="A291" s="200"/>
      <c r="B291" s="195"/>
      <c r="C291" s="195"/>
      <c r="D291" s="200"/>
      <c r="E291" s="200"/>
      <c r="F291" s="200"/>
      <c r="G291" s="200"/>
      <c r="H291" s="200"/>
    </row>
    <row r="292" spans="1:8" ht="12.75">
      <c r="A292" s="200"/>
      <c r="B292" s="195"/>
      <c r="C292" s="195"/>
      <c r="D292" s="200"/>
      <c r="E292" s="200"/>
      <c r="F292" s="200"/>
      <c r="G292" s="200"/>
      <c r="H292" s="200"/>
    </row>
    <row r="293" spans="1:8" ht="12.75">
      <c r="A293" s="200"/>
      <c r="B293" s="195"/>
      <c r="C293" s="195"/>
      <c r="D293" s="200"/>
      <c r="E293" s="200"/>
      <c r="F293" s="200"/>
      <c r="G293" s="200"/>
      <c r="H293" s="200"/>
    </row>
    <row r="294" spans="1:8" ht="12.75">
      <c r="A294" s="200"/>
      <c r="B294" s="195"/>
      <c r="C294" s="195"/>
      <c r="D294" s="200"/>
      <c r="E294" s="200"/>
      <c r="F294" s="200"/>
      <c r="G294" s="200"/>
      <c r="H294" s="200"/>
    </row>
    <row r="295" spans="1:8" ht="12.75">
      <c r="A295" s="200"/>
      <c r="B295" s="195"/>
      <c r="C295" s="195"/>
      <c r="D295" s="200"/>
      <c r="E295" s="200"/>
      <c r="F295" s="200"/>
      <c r="G295" s="200"/>
      <c r="H295" s="200"/>
    </row>
    <row r="296" spans="1:8" ht="12.75">
      <c r="A296" s="200"/>
      <c r="B296" s="195"/>
      <c r="C296" s="195"/>
      <c r="D296" s="200"/>
      <c r="E296" s="200"/>
      <c r="F296" s="200"/>
      <c r="G296" s="200"/>
      <c r="H296" s="200"/>
    </row>
    <row r="297" spans="1:8" ht="12.75">
      <c r="A297" s="200"/>
      <c r="B297" s="195"/>
      <c r="C297" s="195"/>
      <c r="D297" s="200"/>
      <c r="E297" s="200"/>
      <c r="F297" s="200"/>
      <c r="G297" s="200"/>
      <c r="H297" s="200"/>
    </row>
    <row r="298" spans="1:8" ht="12.75">
      <c r="A298" s="200"/>
      <c r="B298" s="195"/>
      <c r="C298" s="195"/>
      <c r="D298" s="200"/>
      <c r="E298" s="200"/>
      <c r="F298" s="200"/>
      <c r="G298" s="200"/>
      <c r="H298" s="200"/>
    </row>
    <row r="299" spans="1:8" ht="12.75">
      <c r="A299" s="200"/>
      <c r="B299" s="195"/>
      <c r="C299" s="195"/>
      <c r="D299" s="200"/>
      <c r="E299" s="200"/>
      <c r="F299" s="200"/>
      <c r="G299" s="200"/>
      <c r="H299" s="200"/>
    </row>
    <row r="300" spans="1:8" ht="12.75">
      <c r="A300" s="200"/>
      <c r="B300" s="195"/>
      <c r="C300" s="195"/>
      <c r="D300" s="200"/>
      <c r="E300" s="200"/>
      <c r="F300" s="200"/>
      <c r="G300" s="200"/>
      <c r="H300" s="200"/>
    </row>
    <row r="301" spans="1:8" ht="12.75">
      <c r="A301" s="200"/>
      <c r="B301" s="195"/>
      <c r="C301" s="195"/>
      <c r="D301" s="200"/>
      <c r="E301" s="200"/>
      <c r="F301" s="200"/>
      <c r="G301" s="200"/>
      <c r="H301" s="200"/>
    </row>
    <row r="302" spans="1:8" ht="12.75">
      <c r="A302" s="200"/>
      <c r="B302" s="195"/>
      <c r="C302" s="195"/>
      <c r="D302" s="200"/>
      <c r="E302" s="200"/>
      <c r="F302" s="200"/>
      <c r="G302" s="200"/>
      <c r="H302" s="200"/>
    </row>
    <row r="303" spans="1:8" ht="12.75">
      <c r="A303" s="200"/>
      <c r="B303" s="195"/>
      <c r="C303" s="195"/>
      <c r="D303" s="200"/>
      <c r="E303" s="200"/>
      <c r="F303" s="200"/>
      <c r="G303" s="200"/>
      <c r="H303" s="200"/>
    </row>
    <row r="304" spans="1:8" ht="12.75">
      <c r="A304" s="200"/>
      <c r="B304" s="195"/>
      <c r="C304" s="195"/>
      <c r="D304" s="200"/>
      <c r="E304" s="200"/>
      <c r="F304" s="200"/>
      <c r="G304" s="200"/>
      <c r="H304" s="200"/>
    </row>
    <row r="305" spans="1:8" ht="12.75">
      <c r="A305" s="200"/>
      <c r="B305" s="195"/>
      <c r="C305" s="195"/>
      <c r="D305" s="200"/>
      <c r="E305" s="200"/>
      <c r="F305" s="200"/>
      <c r="G305" s="200"/>
      <c r="H305" s="200"/>
    </row>
    <row r="306" spans="1:8" ht="12.75">
      <c r="A306" s="200"/>
      <c r="B306" s="195"/>
      <c r="C306" s="195"/>
      <c r="D306" s="200"/>
      <c r="E306" s="200"/>
      <c r="F306" s="200"/>
      <c r="G306" s="200"/>
      <c r="H306" s="200"/>
    </row>
    <row r="307" spans="1:8" ht="12.75">
      <c r="A307" s="200"/>
      <c r="B307" s="195"/>
      <c r="C307" s="195"/>
      <c r="D307" s="200"/>
      <c r="E307" s="200"/>
      <c r="F307" s="200"/>
      <c r="G307" s="200"/>
      <c r="H307" s="200"/>
    </row>
    <row r="308" spans="1:8" ht="12.75">
      <c r="A308" s="200"/>
      <c r="B308" s="195"/>
      <c r="C308" s="195"/>
      <c r="D308" s="200"/>
      <c r="E308" s="200"/>
      <c r="F308" s="200"/>
      <c r="G308" s="200"/>
      <c r="H308" s="200"/>
    </row>
    <row r="309" spans="1:8" ht="12.75">
      <c r="A309" s="200"/>
      <c r="B309" s="195"/>
      <c r="C309" s="195"/>
      <c r="D309" s="200"/>
      <c r="E309" s="200"/>
      <c r="F309" s="200"/>
      <c r="G309" s="200"/>
      <c r="H309" s="200"/>
    </row>
    <row r="310" spans="1:8" ht="12.75">
      <c r="A310" s="200"/>
      <c r="B310" s="195"/>
      <c r="C310" s="195"/>
      <c r="D310" s="200"/>
      <c r="E310" s="200"/>
      <c r="F310" s="200"/>
      <c r="G310" s="200"/>
      <c r="H310" s="200"/>
    </row>
    <row r="311" spans="1:8" ht="12.75">
      <c r="A311" s="200"/>
      <c r="B311" s="195"/>
      <c r="C311" s="195"/>
      <c r="D311" s="200"/>
      <c r="E311" s="200"/>
      <c r="F311" s="200"/>
      <c r="G311" s="200"/>
      <c r="H311" s="200"/>
    </row>
    <row r="312" spans="1:8" ht="12.75">
      <c r="A312" s="200"/>
      <c r="B312" s="195"/>
      <c r="C312" s="195"/>
      <c r="D312" s="200"/>
      <c r="E312" s="200"/>
      <c r="F312" s="200"/>
      <c r="G312" s="200"/>
      <c r="H312" s="200"/>
    </row>
    <row r="313" spans="1:8" ht="12.75">
      <c r="A313" s="200"/>
      <c r="B313" s="195"/>
      <c r="C313" s="195"/>
      <c r="D313" s="200"/>
      <c r="E313" s="200"/>
      <c r="F313" s="200"/>
      <c r="G313" s="200"/>
      <c r="H313" s="200"/>
    </row>
    <row r="314" spans="1:8" ht="12.75">
      <c r="A314" s="200"/>
      <c r="B314" s="195"/>
      <c r="C314" s="195"/>
      <c r="D314" s="200"/>
      <c r="E314" s="200"/>
      <c r="F314" s="200"/>
      <c r="G314" s="200"/>
      <c r="H314" s="200"/>
    </row>
    <row r="315" spans="1:8" ht="12.75">
      <c r="A315" s="200"/>
      <c r="B315" s="195"/>
      <c r="C315" s="195"/>
      <c r="D315" s="200"/>
      <c r="E315" s="200"/>
      <c r="F315" s="200"/>
      <c r="G315" s="200"/>
      <c r="H315" s="200"/>
    </row>
    <row r="316" spans="1:8" ht="12.75">
      <c r="A316" s="200"/>
      <c r="B316" s="195"/>
      <c r="C316" s="195"/>
      <c r="D316" s="200"/>
      <c r="E316" s="200"/>
      <c r="F316" s="200"/>
      <c r="G316" s="200"/>
      <c r="H316" s="200"/>
    </row>
    <row r="317" spans="1:8" ht="12.75">
      <c r="A317" s="200"/>
      <c r="B317" s="195"/>
      <c r="C317" s="195"/>
      <c r="D317" s="200"/>
      <c r="E317" s="200"/>
      <c r="F317" s="200"/>
      <c r="G317" s="200"/>
      <c r="H317" s="200"/>
    </row>
    <row r="318" spans="1:8" ht="12.75">
      <c r="A318" s="200"/>
      <c r="B318" s="195"/>
      <c r="C318" s="195"/>
      <c r="D318" s="200"/>
      <c r="E318" s="200"/>
      <c r="F318" s="200"/>
      <c r="G318" s="200"/>
      <c r="H318" s="200"/>
    </row>
    <row r="319" spans="1:8" ht="12.75">
      <c r="A319" s="200"/>
      <c r="B319" s="195"/>
      <c r="C319" s="195"/>
      <c r="D319" s="200"/>
      <c r="E319" s="200"/>
      <c r="F319" s="200"/>
      <c r="G319" s="200"/>
      <c r="H319" s="200"/>
    </row>
    <row r="320" spans="1:8" ht="12.75">
      <c r="A320" s="200"/>
      <c r="B320" s="195"/>
      <c r="C320" s="195"/>
      <c r="D320" s="200"/>
      <c r="E320" s="200"/>
      <c r="F320" s="200"/>
      <c r="G320" s="200"/>
      <c r="H320" s="200"/>
    </row>
    <row r="321" spans="1:8" ht="12.75">
      <c r="A321" s="200"/>
      <c r="B321" s="195"/>
      <c r="C321" s="195"/>
      <c r="D321" s="200"/>
      <c r="E321" s="200"/>
      <c r="F321" s="200"/>
      <c r="G321" s="200"/>
      <c r="H321" s="200"/>
    </row>
    <row r="322" spans="1:8" ht="12.75">
      <c r="A322" s="200"/>
      <c r="B322" s="195"/>
      <c r="C322" s="195"/>
      <c r="D322" s="200"/>
      <c r="E322" s="200"/>
      <c r="F322" s="200"/>
      <c r="G322" s="200"/>
      <c r="H322" s="200"/>
    </row>
    <row r="323" spans="1:8" ht="12.75">
      <c r="A323" s="200"/>
      <c r="B323" s="195"/>
      <c r="C323" s="195"/>
      <c r="D323" s="200"/>
      <c r="E323" s="200"/>
      <c r="F323" s="200"/>
      <c r="G323" s="200"/>
      <c r="H323" s="200"/>
    </row>
    <row r="324" spans="1:8" ht="12.75">
      <c r="A324" s="200"/>
      <c r="B324" s="195"/>
      <c r="C324" s="195"/>
      <c r="D324" s="200"/>
      <c r="E324" s="200"/>
      <c r="F324" s="200"/>
      <c r="G324" s="200"/>
      <c r="H324" s="200"/>
    </row>
    <row r="325" spans="1:8" ht="12.75">
      <c r="A325" s="200"/>
      <c r="B325" s="195"/>
      <c r="C325" s="195"/>
      <c r="D325" s="200"/>
      <c r="E325" s="200"/>
      <c r="F325" s="200"/>
      <c r="G325" s="200"/>
      <c r="H325" s="200"/>
    </row>
    <row r="326" spans="1:8" ht="12.75">
      <c r="A326" s="200"/>
      <c r="B326" s="195"/>
      <c r="C326" s="195"/>
      <c r="D326" s="200"/>
      <c r="E326" s="200"/>
      <c r="F326" s="200"/>
      <c r="G326" s="200"/>
      <c r="H326" s="200"/>
    </row>
    <row r="327" spans="1:8" ht="12.75">
      <c r="A327" s="200"/>
      <c r="B327" s="195"/>
      <c r="C327" s="195"/>
      <c r="D327" s="200"/>
      <c r="E327" s="200"/>
      <c r="F327" s="200"/>
      <c r="G327" s="200"/>
      <c r="H327" s="200"/>
    </row>
    <row r="328" spans="1:8" ht="12.75">
      <c r="A328" s="200"/>
      <c r="B328" s="195"/>
      <c r="C328" s="195"/>
      <c r="D328" s="200"/>
      <c r="E328" s="200"/>
      <c r="F328" s="200"/>
      <c r="G328" s="200"/>
      <c r="H328" s="200"/>
    </row>
    <row r="329" spans="1:8" ht="12.75">
      <c r="A329" s="200"/>
      <c r="B329" s="195"/>
      <c r="C329" s="195"/>
      <c r="D329" s="200"/>
      <c r="E329" s="200"/>
      <c r="F329" s="200"/>
      <c r="G329" s="200"/>
      <c r="H329" s="200"/>
    </row>
    <row r="330" spans="2:3" ht="12.75">
      <c r="B330" s="187"/>
      <c r="C330" s="187"/>
    </row>
    <row r="331" spans="2:3" ht="12.75">
      <c r="B331" s="187"/>
      <c r="C331" s="187"/>
    </row>
    <row r="332" spans="2:3" ht="12.75">
      <c r="B332" s="187"/>
      <c r="C332" s="187"/>
    </row>
    <row r="333" spans="2:3" ht="12.75">
      <c r="B333" s="187"/>
      <c r="C333" s="187"/>
    </row>
    <row r="334" spans="2:3" ht="12.75">
      <c r="B334" s="187"/>
      <c r="C334" s="187"/>
    </row>
    <row r="335" spans="2:3" ht="12.75">
      <c r="B335" s="187"/>
      <c r="C335" s="187"/>
    </row>
    <row r="336" spans="2:3" ht="12.75">
      <c r="B336" s="187"/>
      <c r="C336" s="187"/>
    </row>
    <row r="337" spans="2:3" ht="12.75">
      <c r="B337" s="187"/>
      <c r="C337" s="187"/>
    </row>
    <row r="338" spans="2:3" ht="12.75">
      <c r="B338" s="187"/>
      <c r="C338" s="187"/>
    </row>
    <row r="339" spans="2:3" ht="12.75">
      <c r="B339" s="187"/>
      <c r="C339" s="187"/>
    </row>
    <row r="340" spans="2:3" ht="12.75">
      <c r="B340" s="187"/>
      <c r="C340" s="187"/>
    </row>
    <row r="341" spans="2:3" ht="12.75">
      <c r="B341" s="187"/>
      <c r="C341" s="187"/>
    </row>
    <row r="342" spans="2:3" ht="12.75">
      <c r="B342" s="187"/>
      <c r="C342" s="187"/>
    </row>
    <row r="343" spans="2:3" ht="12.75">
      <c r="B343" s="187"/>
      <c r="C343" s="187"/>
    </row>
    <row r="344" spans="2:3" ht="12.75">
      <c r="B344" s="187"/>
      <c r="C344" s="187"/>
    </row>
    <row r="345" spans="2:3" ht="12.75">
      <c r="B345" s="187"/>
      <c r="C345" s="187"/>
    </row>
    <row r="346" spans="2:3" ht="12.75">
      <c r="B346" s="187"/>
      <c r="C346" s="187"/>
    </row>
    <row r="347" spans="2:3" ht="12.75">
      <c r="B347" s="187"/>
      <c r="C347" s="187"/>
    </row>
    <row r="348" spans="2:3" ht="12.75">
      <c r="B348" s="187"/>
      <c r="C348" s="187"/>
    </row>
    <row r="349" spans="2:3" ht="12.75">
      <c r="B349" s="187"/>
      <c r="C349" s="187"/>
    </row>
    <row r="350" spans="2:3" ht="12.75">
      <c r="B350" s="187"/>
      <c r="C350" s="187"/>
    </row>
    <row r="351" spans="2:3" ht="12.75">
      <c r="B351" s="187"/>
      <c r="C351" s="187"/>
    </row>
    <row r="352" spans="2:3" ht="12.75">
      <c r="B352" s="187"/>
      <c r="C352" s="187"/>
    </row>
    <row r="353" spans="2:3" ht="12.75">
      <c r="B353" s="187"/>
      <c r="C353" s="187"/>
    </row>
    <row r="354" spans="2:3" ht="12.75">
      <c r="B354" s="187"/>
      <c r="C354" s="187"/>
    </row>
    <row r="355" spans="2:3" ht="12.75">
      <c r="B355" s="187"/>
      <c r="C355" s="187"/>
    </row>
    <row r="356" spans="2:3" ht="12.75">
      <c r="B356" s="187"/>
      <c r="C356" s="187"/>
    </row>
    <row r="357" spans="2:3" ht="12.75">
      <c r="B357" s="187"/>
      <c r="C357" s="187"/>
    </row>
    <row r="358" spans="2:3" ht="12.75">
      <c r="B358" s="187"/>
      <c r="C358" s="187"/>
    </row>
    <row r="359" spans="2:3" ht="12.75">
      <c r="B359" s="187"/>
      <c r="C359" s="187"/>
    </row>
    <row r="360" spans="2:3" ht="12.75">
      <c r="B360" s="187"/>
      <c r="C360" s="187"/>
    </row>
    <row r="361" spans="2:3" ht="12.75">
      <c r="B361" s="187"/>
      <c r="C361" s="187"/>
    </row>
    <row r="362" spans="2:3" ht="12.75">
      <c r="B362" s="187"/>
      <c r="C362" s="187"/>
    </row>
    <row r="363" spans="2:3" ht="12.75">
      <c r="B363" s="187"/>
      <c r="C363" s="187"/>
    </row>
    <row r="364" spans="2:3" ht="12.75">
      <c r="B364" s="187"/>
      <c r="C364" s="187"/>
    </row>
    <row r="365" spans="2:3" ht="12.75">
      <c r="B365" s="187"/>
      <c r="C365" s="187"/>
    </row>
    <row r="366" spans="2:3" ht="12.75">
      <c r="B366" s="187"/>
      <c r="C366" s="187"/>
    </row>
    <row r="367" spans="2:3" ht="12.75">
      <c r="B367" s="187"/>
      <c r="C367" s="187"/>
    </row>
    <row r="368" spans="2:3" ht="12.75">
      <c r="B368" s="187"/>
      <c r="C368" s="187"/>
    </row>
    <row r="369" spans="2:3" ht="12.75">
      <c r="B369" s="187"/>
      <c r="C369" s="187"/>
    </row>
    <row r="370" spans="2:3" ht="12.75">
      <c r="B370" s="187"/>
      <c r="C370" s="187"/>
    </row>
    <row r="371" spans="2:3" ht="12.75">
      <c r="B371" s="187"/>
      <c r="C371" s="187"/>
    </row>
    <row r="372" spans="2:3" ht="12.75">
      <c r="B372" s="187"/>
      <c r="C372" s="187"/>
    </row>
    <row r="373" spans="2:3" ht="12.75">
      <c r="B373" s="187"/>
      <c r="C373" s="187"/>
    </row>
    <row r="374" spans="2:3" ht="12.75">
      <c r="B374" s="187"/>
      <c r="C374" s="187"/>
    </row>
    <row r="375" spans="2:3" ht="12.75">
      <c r="B375" s="187"/>
      <c r="C375" s="187"/>
    </row>
    <row r="376" spans="2:3" ht="12.75">
      <c r="B376" s="187"/>
      <c r="C376" s="187"/>
    </row>
    <row r="377" spans="2:3" ht="12.75">
      <c r="B377" s="187"/>
      <c r="C377" s="187"/>
    </row>
    <row r="378" spans="2:3" ht="12.75">
      <c r="B378" s="187"/>
      <c r="C378" s="187"/>
    </row>
    <row r="379" spans="2:3" ht="12.75">
      <c r="B379" s="187"/>
      <c r="C379" s="187"/>
    </row>
    <row r="380" spans="2:3" ht="12.75">
      <c r="B380" s="187"/>
      <c r="C380" s="187"/>
    </row>
    <row r="381" spans="2:3" ht="12.75">
      <c r="B381" s="187"/>
      <c r="C381" s="187"/>
    </row>
    <row r="382" spans="2:3" ht="12.75">
      <c r="B382" s="187"/>
      <c r="C382" s="187"/>
    </row>
    <row r="383" spans="2:3" ht="12.75">
      <c r="B383" s="187"/>
      <c r="C383" s="187"/>
    </row>
    <row r="384" spans="2:3" ht="12.75">
      <c r="B384" s="187"/>
      <c r="C384" s="187"/>
    </row>
    <row r="385" spans="2:3" ht="12.75">
      <c r="B385" s="187"/>
      <c r="C385" s="187"/>
    </row>
    <row r="386" spans="2:3" ht="12.75">
      <c r="B386" s="187"/>
      <c r="C386" s="187"/>
    </row>
    <row r="387" spans="2:3" ht="12.75">
      <c r="B387" s="187"/>
      <c r="C387" s="187"/>
    </row>
    <row r="388" spans="2:3" ht="12.75">
      <c r="B388" s="187"/>
      <c r="C388" s="187"/>
    </row>
    <row r="389" spans="2:3" ht="12.75">
      <c r="B389" s="187"/>
      <c r="C389" s="187"/>
    </row>
    <row r="390" spans="2:3" ht="12.75">
      <c r="B390" s="187"/>
      <c r="C390" s="187"/>
    </row>
    <row r="391" spans="2:3" ht="12.75">
      <c r="B391" s="187"/>
      <c r="C391" s="187"/>
    </row>
    <row r="392" spans="2:3" ht="12.75">
      <c r="B392" s="187"/>
      <c r="C392" s="187"/>
    </row>
    <row r="393" spans="2:3" ht="12.75">
      <c r="B393" s="187"/>
      <c r="C393" s="187"/>
    </row>
    <row r="394" spans="2:3" ht="12.75">
      <c r="B394" s="187"/>
      <c r="C394" s="187"/>
    </row>
    <row r="395" spans="2:3" ht="12.75">
      <c r="B395" s="187"/>
      <c r="C395" s="187"/>
    </row>
    <row r="396" spans="2:3" ht="12.75">
      <c r="B396" s="187"/>
      <c r="C396" s="187"/>
    </row>
    <row r="397" spans="2:3" ht="12.75">
      <c r="B397" s="187"/>
      <c r="C397" s="187"/>
    </row>
    <row r="398" spans="2:3" ht="12.75">
      <c r="B398" s="187"/>
      <c r="C398" s="187"/>
    </row>
    <row r="399" spans="2:3" ht="12.75">
      <c r="B399" s="187"/>
      <c r="C399" s="187"/>
    </row>
    <row r="400" spans="2:3" ht="12.75">
      <c r="B400" s="187"/>
      <c r="C400" s="187"/>
    </row>
    <row r="401" spans="2:3" ht="12.75">
      <c r="B401" s="187"/>
      <c r="C401" s="187"/>
    </row>
    <row r="402" spans="2:3" ht="12.75">
      <c r="B402" s="187"/>
      <c r="C402" s="187"/>
    </row>
    <row r="403" spans="2:3" ht="12.75">
      <c r="B403" s="187"/>
      <c r="C403" s="187"/>
    </row>
    <row r="404" spans="2:3" ht="12.75">
      <c r="B404" s="187"/>
      <c r="C404" s="187"/>
    </row>
    <row r="405" spans="2:3" ht="12.75">
      <c r="B405" s="187"/>
      <c r="C405" s="187"/>
    </row>
    <row r="406" spans="2:3" ht="12.75">
      <c r="B406" s="187"/>
      <c r="C406" s="187"/>
    </row>
    <row r="407" spans="2:3" ht="12.75">
      <c r="B407" s="187"/>
      <c r="C407" s="187"/>
    </row>
    <row r="408" spans="2:3" ht="12.75">
      <c r="B408" s="187"/>
      <c r="C408" s="187"/>
    </row>
    <row r="409" spans="2:3" ht="12.75">
      <c r="B409" s="187"/>
      <c r="C409" s="187"/>
    </row>
    <row r="410" spans="2:3" ht="12.75">
      <c r="B410" s="187"/>
      <c r="C410" s="187"/>
    </row>
    <row r="411" spans="2:3" ht="12.75">
      <c r="B411" s="187"/>
      <c r="C411" s="187"/>
    </row>
    <row r="412" spans="2:3" ht="12.75">
      <c r="B412" s="187"/>
      <c r="C412" s="187"/>
    </row>
    <row r="413" spans="2:3" ht="12.75">
      <c r="B413" s="187"/>
      <c r="C413" s="187"/>
    </row>
    <row r="414" spans="2:3" ht="12.75">
      <c r="B414" s="187"/>
      <c r="C414" s="187"/>
    </row>
    <row r="415" spans="2:3" ht="12.75">
      <c r="B415" s="187"/>
      <c r="C415" s="187"/>
    </row>
    <row r="416" spans="2:3" ht="12.75">
      <c r="B416" s="187"/>
      <c r="C416" s="187"/>
    </row>
    <row r="417" spans="2:3" ht="12.75">
      <c r="B417" s="187"/>
      <c r="C417" s="187"/>
    </row>
    <row r="418" spans="2:3" ht="12.75">
      <c r="B418" s="187"/>
      <c r="C418" s="187"/>
    </row>
    <row r="419" spans="2:3" ht="12.75">
      <c r="B419" s="187"/>
      <c r="C419" s="187"/>
    </row>
    <row r="420" spans="2:3" ht="12.75">
      <c r="B420" s="187"/>
      <c r="C420" s="187"/>
    </row>
    <row r="421" spans="2:3" ht="12.75">
      <c r="B421" s="187"/>
      <c r="C421" s="187"/>
    </row>
    <row r="422" spans="2:3" ht="12.75">
      <c r="B422" s="187"/>
      <c r="C422" s="187"/>
    </row>
    <row r="423" spans="2:3" ht="12.75">
      <c r="B423" s="187"/>
      <c r="C423" s="187"/>
    </row>
    <row r="424" spans="2:3" ht="12.75">
      <c r="B424" s="187"/>
      <c r="C424" s="187"/>
    </row>
    <row r="425" spans="2:3" ht="12.75">
      <c r="B425" s="187"/>
      <c r="C425" s="187"/>
    </row>
    <row r="426" spans="2:3" ht="12.75">
      <c r="B426" s="187"/>
      <c r="C426" s="187"/>
    </row>
    <row r="427" spans="2:3" ht="12.75">
      <c r="B427" s="187"/>
      <c r="C427" s="187"/>
    </row>
    <row r="428" spans="2:3" ht="12.75">
      <c r="B428" s="187"/>
      <c r="C428" s="187"/>
    </row>
    <row r="429" spans="2:3" ht="12.75">
      <c r="B429" s="187"/>
      <c r="C429" s="187"/>
    </row>
    <row r="430" spans="2:3" ht="12.75">
      <c r="B430" s="187"/>
      <c r="C430" s="187"/>
    </row>
    <row r="431" spans="2:3" ht="12.75">
      <c r="B431" s="187"/>
      <c r="C431" s="187"/>
    </row>
    <row r="432" spans="2:3" ht="12.75">
      <c r="B432" s="187"/>
      <c r="C432" s="187"/>
    </row>
    <row r="433" spans="2:3" ht="12.75">
      <c r="B433" s="187"/>
      <c r="C433" s="187"/>
    </row>
    <row r="434" spans="2:3" ht="12.75">
      <c r="B434" s="187"/>
      <c r="C434" s="187"/>
    </row>
    <row r="435" spans="2:3" ht="12.75">
      <c r="B435" s="187"/>
      <c r="C435" s="187"/>
    </row>
    <row r="436" spans="2:3" ht="12.75">
      <c r="B436" s="187"/>
      <c r="C436" s="187"/>
    </row>
    <row r="437" spans="2:3" ht="12.75">
      <c r="B437" s="187"/>
      <c r="C437" s="187"/>
    </row>
    <row r="438" spans="2:3" ht="12.75">
      <c r="B438" s="187"/>
      <c r="C438" s="187"/>
    </row>
    <row r="439" spans="2:3" ht="12.75">
      <c r="B439" s="187"/>
      <c r="C439" s="187"/>
    </row>
    <row r="440" spans="2:3" ht="12.75">
      <c r="B440" s="187"/>
      <c r="C440" s="187"/>
    </row>
    <row r="441" spans="2:3" ht="12.75">
      <c r="B441" s="187"/>
      <c r="C441" s="187"/>
    </row>
    <row r="442" spans="2:3" ht="12.75">
      <c r="B442" s="187"/>
      <c r="C442" s="187"/>
    </row>
    <row r="443" spans="2:3" ht="12.75">
      <c r="B443" s="187"/>
      <c r="C443" s="187"/>
    </row>
    <row r="444" spans="2:3" ht="12.75">
      <c r="B444" s="187"/>
      <c r="C444" s="187"/>
    </row>
    <row r="445" spans="2:3" ht="12.75">
      <c r="B445" s="187"/>
      <c r="C445" s="187"/>
    </row>
    <row r="446" spans="2:3" ht="12.75">
      <c r="B446" s="187"/>
      <c r="C446" s="187"/>
    </row>
    <row r="447" spans="2:3" ht="12.75">
      <c r="B447" s="187"/>
      <c r="C447" s="187"/>
    </row>
    <row r="448" spans="2:3" ht="12.75">
      <c r="B448" s="187"/>
      <c r="C448" s="187"/>
    </row>
    <row r="449" spans="2:3" ht="12.75">
      <c r="B449" s="187"/>
      <c r="C449" s="187"/>
    </row>
    <row r="450" spans="2:3" ht="12.75">
      <c r="B450" s="187"/>
      <c r="C450" s="187"/>
    </row>
    <row r="451" spans="2:3" ht="12.75">
      <c r="B451" s="187"/>
      <c r="C451" s="187"/>
    </row>
    <row r="452" spans="2:3" ht="12.75">
      <c r="B452" s="187"/>
      <c r="C452" s="187"/>
    </row>
    <row r="453" spans="2:3" ht="12.75">
      <c r="B453" s="187"/>
      <c r="C453" s="187"/>
    </row>
    <row r="454" spans="2:3" ht="12.75">
      <c r="B454" s="187"/>
      <c r="C454" s="187"/>
    </row>
    <row r="455" spans="2:3" ht="12.75">
      <c r="B455" s="187"/>
      <c r="C455" s="187"/>
    </row>
    <row r="456" spans="2:3" ht="12.75">
      <c r="B456" s="187"/>
      <c r="C456" s="187"/>
    </row>
    <row r="457" spans="2:3" ht="12.75">
      <c r="B457" s="187"/>
      <c r="C457" s="187"/>
    </row>
    <row r="458" spans="2:3" ht="12.75">
      <c r="B458" s="187"/>
      <c r="C458" s="187"/>
    </row>
    <row r="459" spans="2:3" ht="12.75">
      <c r="B459" s="187"/>
      <c r="C459" s="187"/>
    </row>
    <row r="460" spans="2:3" ht="12.75">
      <c r="B460" s="187"/>
      <c r="C460" s="187"/>
    </row>
    <row r="461" spans="2:3" ht="12.75">
      <c r="B461" s="187"/>
      <c r="C461" s="187"/>
    </row>
    <row r="462" spans="2:3" ht="12.75">
      <c r="B462" s="187"/>
      <c r="C462" s="187"/>
    </row>
    <row r="463" spans="2:3" ht="12.75">
      <c r="B463" s="187"/>
      <c r="C463" s="187"/>
    </row>
    <row r="464" spans="2:3" ht="12.75">
      <c r="B464" s="187"/>
      <c r="C464" s="187"/>
    </row>
    <row r="465" spans="2:3" ht="12.75">
      <c r="B465" s="187"/>
      <c r="C465" s="187"/>
    </row>
    <row r="466" spans="2:3" ht="12.75">
      <c r="B466" s="187"/>
      <c r="C466" s="187"/>
    </row>
    <row r="467" spans="2:3" ht="12.75">
      <c r="B467" s="187"/>
      <c r="C467" s="187"/>
    </row>
    <row r="468" spans="2:3" ht="12.75">
      <c r="B468" s="187"/>
      <c r="C468" s="187"/>
    </row>
    <row r="469" spans="2:3" ht="12.75">
      <c r="B469" s="187"/>
      <c r="C469" s="187"/>
    </row>
    <row r="470" spans="2:3" ht="12.75">
      <c r="B470" s="187"/>
      <c r="C470" s="187"/>
    </row>
    <row r="471" spans="2:3" ht="12.75">
      <c r="B471" s="187"/>
      <c r="C471" s="187"/>
    </row>
    <row r="472" spans="2:3" ht="12.75">
      <c r="B472" s="187"/>
      <c r="C472" s="187"/>
    </row>
    <row r="473" spans="2:3" ht="12.75">
      <c r="B473" s="187"/>
      <c r="C473" s="187"/>
    </row>
    <row r="474" spans="2:3" ht="12.75">
      <c r="B474" s="187"/>
      <c r="C474" s="187"/>
    </row>
    <row r="475" spans="2:3" ht="12.75">
      <c r="B475" s="187"/>
      <c r="C475" s="187"/>
    </row>
    <row r="476" spans="2:3" ht="12.75">
      <c r="B476" s="187"/>
      <c r="C476" s="187"/>
    </row>
    <row r="477" spans="2:3" ht="12.75">
      <c r="B477" s="187"/>
      <c r="C477" s="187"/>
    </row>
    <row r="478" spans="2:3" ht="12.75">
      <c r="B478" s="187"/>
      <c r="C478" s="187"/>
    </row>
    <row r="479" spans="2:3" ht="12.75">
      <c r="B479" s="187"/>
      <c r="C479" s="187"/>
    </row>
    <row r="480" spans="2:3" ht="12.75">
      <c r="B480" s="187"/>
      <c r="C480" s="187"/>
    </row>
    <row r="481" spans="2:3" ht="12.75">
      <c r="B481" s="187"/>
      <c r="C481" s="187"/>
    </row>
    <row r="482" spans="2:3" ht="12.75">
      <c r="B482" s="187"/>
      <c r="C482" s="187"/>
    </row>
    <row r="483" spans="2:3" ht="12.75">
      <c r="B483" s="187"/>
      <c r="C483" s="187"/>
    </row>
    <row r="484" spans="2:3" ht="12.75">
      <c r="B484" s="187"/>
      <c r="C484" s="187"/>
    </row>
    <row r="485" spans="2:3" ht="12.75">
      <c r="B485" s="187"/>
      <c r="C485" s="187"/>
    </row>
    <row r="486" spans="2:3" ht="12.75">
      <c r="B486" s="187"/>
      <c r="C486" s="187"/>
    </row>
    <row r="487" spans="2:3" ht="12.75">
      <c r="B487" s="187"/>
      <c r="C487" s="187"/>
    </row>
    <row r="488" spans="2:3" ht="12.75">
      <c r="B488" s="187"/>
      <c r="C488" s="187"/>
    </row>
    <row r="489" spans="2:3" ht="12.75">
      <c r="B489" s="187"/>
      <c r="C489" s="187"/>
    </row>
    <row r="490" spans="2:3" ht="12.75">
      <c r="B490" s="187"/>
      <c r="C490" s="187"/>
    </row>
    <row r="491" spans="2:3" ht="12.75">
      <c r="B491" s="187"/>
      <c r="C491" s="187"/>
    </row>
    <row r="492" spans="2:3" ht="12.75">
      <c r="B492" s="187"/>
      <c r="C492" s="187"/>
    </row>
    <row r="493" spans="2:3" ht="12.75">
      <c r="B493" s="187"/>
      <c r="C493" s="187"/>
    </row>
    <row r="494" spans="2:3" ht="12.75">
      <c r="B494" s="187"/>
      <c r="C494" s="187"/>
    </row>
    <row r="495" spans="2:3" ht="12.75">
      <c r="B495" s="187"/>
      <c r="C495" s="187"/>
    </row>
    <row r="496" spans="2:3" ht="12.75">
      <c r="B496" s="187"/>
      <c r="C496" s="187"/>
    </row>
    <row r="497" spans="2:3" ht="12.75">
      <c r="B497" s="187"/>
      <c r="C497" s="187"/>
    </row>
    <row r="498" spans="2:3" ht="12.75">
      <c r="B498" s="187"/>
      <c r="C498" s="187"/>
    </row>
    <row r="499" spans="2:3" ht="12.75">
      <c r="B499" s="187"/>
      <c r="C499" s="187"/>
    </row>
    <row r="500" spans="2:3" ht="12.75">
      <c r="B500" s="187"/>
      <c r="C500" s="187"/>
    </row>
    <row r="501" spans="2:3" ht="12.75">
      <c r="B501" s="187"/>
      <c r="C501" s="187"/>
    </row>
    <row r="502" spans="2:3" ht="12.75">
      <c r="B502" s="187"/>
      <c r="C502" s="187"/>
    </row>
    <row r="503" spans="2:3" ht="12.75">
      <c r="B503" s="187"/>
      <c r="C503" s="187"/>
    </row>
    <row r="504" spans="2:3" ht="12.75">
      <c r="B504" s="187"/>
      <c r="C504" s="187"/>
    </row>
    <row r="505" spans="2:3" ht="12.75">
      <c r="B505" s="187"/>
      <c r="C505" s="187"/>
    </row>
    <row r="506" spans="2:3" ht="12.75">
      <c r="B506" s="187"/>
      <c r="C506" s="187"/>
    </row>
    <row r="507" spans="2:3" ht="12.75">
      <c r="B507" s="187"/>
      <c r="C507" s="187"/>
    </row>
    <row r="508" spans="2:3" ht="12.75">
      <c r="B508" s="187"/>
      <c r="C508" s="187"/>
    </row>
    <row r="509" spans="2:3" ht="12.75">
      <c r="B509" s="187"/>
      <c r="C509" s="187"/>
    </row>
    <row r="510" spans="2:3" ht="12.75">
      <c r="B510" s="187"/>
      <c r="C510" s="187"/>
    </row>
    <row r="511" spans="2:3" ht="12.75">
      <c r="B511" s="187"/>
      <c r="C511" s="187"/>
    </row>
    <row r="512" spans="2:3" ht="12.75">
      <c r="B512" s="187"/>
      <c r="C512" s="187"/>
    </row>
    <row r="513" spans="2:3" ht="12.75">
      <c r="B513" s="187"/>
      <c r="C513" s="187"/>
    </row>
    <row r="514" spans="2:3" ht="12.75">
      <c r="B514" s="187"/>
      <c r="C514" s="187"/>
    </row>
    <row r="515" spans="2:3" ht="12.75">
      <c r="B515" s="187"/>
      <c r="C515" s="187"/>
    </row>
    <row r="516" spans="2:3" ht="12.75">
      <c r="B516" s="187"/>
      <c r="C516" s="187"/>
    </row>
    <row r="517" spans="2:3" ht="12.75">
      <c r="B517" s="187"/>
      <c r="C517" s="187"/>
    </row>
    <row r="518" spans="2:3" ht="12.75">
      <c r="B518" s="187"/>
      <c r="C518" s="187"/>
    </row>
    <row r="519" spans="2:3" ht="12.75">
      <c r="B519" s="187"/>
      <c r="C519" s="187"/>
    </row>
    <row r="520" spans="2:3" ht="12.75">
      <c r="B520" s="187"/>
      <c r="C520" s="187"/>
    </row>
    <row r="521" spans="2:3" ht="12.75">
      <c r="B521" s="187"/>
      <c r="C521" s="187"/>
    </row>
    <row r="522" spans="2:3" ht="12.75">
      <c r="B522" s="187"/>
      <c r="C522" s="187"/>
    </row>
    <row r="523" spans="2:3" ht="12.75">
      <c r="B523" s="187"/>
      <c r="C523" s="187"/>
    </row>
    <row r="524" spans="2:3" ht="12.75">
      <c r="B524" s="187"/>
      <c r="C524" s="187"/>
    </row>
    <row r="525" spans="2:3" ht="12.75">
      <c r="B525" s="187"/>
      <c r="C525" s="187"/>
    </row>
    <row r="526" spans="2:3" ht="12.75">
      <c r="B526" s="187"/>
      <c r="C526" s="187"/>
    </row>
    <row r="527" spans="2:3" ht="12.75">
      <c r="B527" s="187"/>
      <c r="C527" s="187"/>
    </row>
    <row r="528" spans="2:3" ht="12.75">
      <c r="B528" s="187"/>
      <c r="C528" s="187"/>
    </row>
    <row r="529" spans="2:3" ht="12.75">
      <c r="B529" s="187"/>
      <c r="C529" s="187"/>
    </row>
    <row r="530" spans="2:3" ht="12.75">
      <c r="B530" s="187"/>
      <c r="C530" s="187"/>
    </row>
    <row r="531" spans="2:3" ht="12.75">
      <c r="B531" s="187"/>
      <c r="C531" s="187"/>
    </row>
    <row r="532" spans="2:3" ht="12.75">
      <c r="B532" s="187"/>
      <c r="C532" s="187"/>
    </row>
    <row r="533" spans="2:3" ht="12.75">
      <c r="B533" s="187"/>
      <c r="C533" s="187"/>
    </row>
    <row r="534" spans="2:3" ht="12.75">
      <c r="B534" s="187"/>
      <c r="C534" s="187"/>
    </row>
    <row r="535" spans="2:3" ht="12.75">
      <c r="B535" s="187"/>
      <c r="C535" s="187"/>
    </row>
    <row r="536" spans="2:3" ht="12.75">
      <c r="B536" s="187"/>
      <c r="C536" s="187"/>
    </row>
    <row r="537" spans="2:3" ht="12.75">
      <c r="B537" s="187"/>
      <c r="C537" s="187"/>
    </row>
    <row r="538" spans="2:3" ht="12.75">
      <c r="B538" s="187"/>
      <c r="C538" s="187"/>
    </row>
    <row r="539" spans="2:3" ht="12.75">
      <c r="B539" s="187"/>
      <c r="C539" s="187"/>
    </row>
    <row r="540" spans="2:3" ht="12.75">
      <c r="B540" s="187"/>
      <c r="C540" s="187"/>
    </row>
    <row r="541" spans="2:3" ht="12.75">
      <c r="B541" s="187"/>
      <c r="C541" s="187"/>
    </row>
    <row r="542" spans="2:3" ht="12.75">
      <c r="B542" s="187"/>
      <c r="C542" s="187"/>
    </row>
    <row r="543" spans="2:3" ht="12.75">
      <c r="B543" s="187"/>
      <c r="C543" s="187"/>
    </row>
    <row r="544" spans="2:3" ht="12.75">
      <c r="B544" s="187"/>
      <c r="C544" s="187"/>
    </row>
    <row r="545" spans="2:3" ht="12.75">
      <c r="B545" s="187"/>
      <c r="C545" s="187"/>
    </row>
    <row r="546" spans="2:3" ht="12.75">
      <c r="B546" s="187"/>
      <c r="C546" s="187"/>
    </row>
    <row r="547" spans="2:3" ht="12.75">
      <c r="B547" s="187"/>
      <c r="C547" s="187"/>
    </row>
    <row r="548" spans="2:3" ht="12.75">
      <c r="B548" s="187"/>
      <c r="C548" s="187"/>
    </row>
    <row r="549" spans="2:3" ht="12.75">
      <c r="B549" s="187"/>
      <c r="C549" s="187"/>
    </row>
    <row r="550" spans="2:3" ht="12.75">
      <c r="B550" s="187"/>
      <c r="C550" s="187"/>
    </row>
    <row r="551" spans="2:3" ht="12.75">
      <c r="B551" s="187"/>
      <c r="C551" s="187"/>
    </row>
    <row r="552" spans="2:3" ht="12.75">
      <c r="B552" s="187"/>
      <c r="C552" s="187"/>
    </row>
    <row r="553" spans="2:3" ht="12.75">
      <c r="B553" s="187"/>
      <c r="C553" s="187"/>
    </row>
    <row r="554" spans="2:3" ht="12.75">
      <c r="B554" s="187"/>
      <c r="C554" s="187"/>
    </row>
    <row r="555" spans="2:3" ht="12.75">
      <c r="B555" s="187"/>
      <c r="C555" s="187"/>
    </row>
    <row r="556" spans="2:3" ht="12.75">
      <c r="B556" s="187"/>
      <c r="C556" s="187"/>
    </row>
    <row r="557" spans="2:3" ht="12.75">
      <c r="B557" s="187"/>
      <c r="C557" s="187"/>
    </row>
    <row r="558" spans="2:3" ht="12.75">
      <c r="B558" s="187"/>
      <c r="C558" s="187"/>
    </row>
    <row r="559" spans="2:3" ht="12.75">
      <c r="B559" s="187"/>
      <c r="C559" s="187"/>
    </row>
    <row r="560" spans="2:3" ht="12.75">
      <c r="B560" s="187"/>
      <c r="C560" s="187"/>
    </row>
    <row r="561" spans="2:3" ht="12.75">
      <c r="B561" s="187"/>
      <c r="C561" s="187"/>
    </row>
    <row r="562" spans="2:3" ht="12.75">
      <c r="B562" s="187"/>
      <c r="C562" s="187"/>
    </row>
    <row r="563" spans="2:3" ht="12.75">
      <c r="B563" s="187"/>
      <c r="C563" s="187"/>
    </row>
    <row r="564" spans="2:3" ht="12.75">
      <c r="B564" s="187"/>
      <c r="C564" s="187"/>
    </row>
    <row r="565" spans="2:3" ht="12.75">
      <c r="B565" s="187"/>
      <c r="C565" s="187"/>
    </row>
    <row r="566" spans="2:3" ht="12.75">
      <c r="B566" s="187"/>
      <c r="C566" s="187"/>
    </row>
    <row r="567" spans="2:3" ht="12.75">
      <c r="B567" s="187"/>
      <c r="C567" s="187"/>
    </row>
    <row r="568" spans="2:3" ht="12.75">
      <c r="B568" s="187"/>
      <c r="C568" s="187"/>
    </row>
    <row r="569" spans="2:3" ht="12.75">
      <c r="B569" s="187"/>
      <c r="C569" s="187"/>
    </row>
    <row r="570" spans="2:3" ht="12.75">
      <c r="B570" s="187"/>
      <c r="C570" s="187"/>
    </row>
    <row r="571" spans="2:3" ht="12.75">
      <c r="B571" s="187"/>
      <c r="C571" s="187"/>
    </row>
    <row r="572" spans="2:3" ht="12.75">
      <c r="B572" s="187"/>
      <c r="C572" s="187"/>
    </row>
    <row r="573" spans="2:3" ht="12.75">
      <c r="B573" s="187"/>
      <c r="C573" s="187"/>
    </row>
    <row r="574" spans="2:3" ht="12.75">
      <c r="B574" s="187"/>
      <c r="C574" s="187"/>
    </row>
    <row r="575" spans="2:3" ht="12.75">
      <c r="B575" s="187"/>
      <c r="C575" s="187"/>
    </row>
    <row r="576" spans="2:3" ht="12.75">
      <c r="B576" s="187"/>
      <c r="C576" s="187"/>
    </row>
    <row r="577" spans="2:3" ht="12.75">
      <c r="B577" s="187"/>
      <c r="C577" s="187"/>
    </row>
    <row r="578" spans="2:3" ht="12.75">
      <c r="B578" s="187"/>
      <c r="C578" s="187"/>
    </row>
    <row r="579" spans="2:3" ht="12.75">
      <c r="B579" s="187"/>
      <c r="C579" s="187"/>
    </row>
    <row r="580" spans="2:3" ht="12.75">
      <c r="B580" s="187"/>
      <c r="C580" s="187"/>
    </row>
    <row r="581" spans="2:3" ht="12.75">
      <c r="B581" s="187"/>
      <c r="C581" s="187"/>
    </row>
    <row r="582" spans="2:3" ht="12.75">
      <c r="B582" s="187"/>
      <c r="C582" s="187"/>
    </row>
    <row r="583" spans="2:3" ht="12.75">
      <c r="B583" s="187"/>
      <c r="C583" s="187"/>
    </row>
    <row r="584" spans="2:3" ht="12.75">
      <c r="B584" s="187"/>
      <c r="C584" s="187"/>
    </row>
    <row r="585" spans="2:3" ht="12.75">
      <c r="B585" s="187"/>
      <c r="C585" s="187"/>
    </row>
    <row r="586" spans="2:3" ht="12.75">
      <c r="B586" s="187"/>
      <c r="C586" s="187"/>
    </row>
    <row r="587" spans="2:3" ht="12.75">
      <c r="B587" s="187"/>
      <c r="C587" s="187"/>
    </row>
    <row r="588" spans="2:3" ht="12.75">
      <c r="B588" s="187"/>
      <c r="C588" s="187"/>
    </row>
    <row r="589" spans="2:3" ht="12.75">
      <c r="B589" s="187"/>
      <c r="C589" s="187"/>
    </row>
    <row r="590" spans="2:3" ht="12.75">
      <c r="B590" s="187"/>
      <c r="C590" s="187"/>
    </row>
    <row r="591" spans="2:3" ht="12.75">
      <c r="B591" s="187"/>
      <c r="C591" s="187"/>
    </row>
    <row r="592" spans="2:3" ht="12.75">
      <c r="B592" s="187"/>
      <c r="C592" s="187"/>
    </row>
    <row r="593" spans="2:3" ht="12.75">
      <c r="B593" s="187"/>
      <c r="C593" s="187"/>
    </row>
    <row r="594" spans="2:3" ht="12.75">
      <c r="B594" s="187"/>
      <c r="C594" s="187"/>
    </row>
    <row r="595" spans="2:3" ht="12.75">
      <c r="B595" s="187"/>
      <c r="C595" s="187"/>
    </row>
    <row r="596" spans="2:3" ht="12.75">
      <c r="B596" s="187"/>
      <c r="C596" s="187"/>
    </row>
    <row r="597" spans="2:3" ht="12.75">
      <c r="B597" s="187"/>
      <c r="C597" s="187"/>
    </row>
    <row r="598" spans="2:3" ht="12.75">
      <c r="B598" s="187"/>
      <c r="C598" s="187"/>
    </row>
    <row r="599" spans="2:3" ht="12.75">
      <c r="B599" s="187"/>
      <c r="C599" s="187"/>
    </row>
    <row r="600" spans="2:3" ht="12.75">
      <c r="B600" s="187"/>
      <c r="C600" s="187"/>
    </row>
    <row r="601" spans="2:3" ht="12.75">
      <c r="B601" s="187"/>
      <c r="C601" s="187"/>
    </row>
    <row r="602" spans="2:3" ht="12.75">
      <c r="B602" s="187"/>
      <c r="C602" s="187"/>
    </row>
    <row r="603" spans="2:3" ht="12.75">
      <c r="B603" s="187"/>
      <c r="C603" s="187"/>
    </row>
    <row r="604" spans="2:3" ht="12.75">
      <c r="B604" s="187"/>
      <c r="C604" s="187"/>
    </row>
    <row r="605" spans="2:3" ht="12.75">
      <c r="B605" s="187"/>
      <c r="C605" s="187"/>
    </row>
    <row r="606" spans="2:3" ht="12.75">
      <c r="B606" s="187"/>
      <c r="C606" s="187"/>
    </row>
    <row r="607" spans="2:3" ht="12.75">
      <c r="B607" s="187"/>
      <c r="C607" s="187"/>
    </row>
    <row r="608" spans="2:3" ht="12.75">
      <c r="B608" s="187"/>
      <c r="C608" s="187"/>
    </row>
    <row r="609" spans="2:3" ht="12.75">
      <c r="B609" s="187"/>
      <c r="C609" s="187"/>
    </row>
    <row r="610" spans="2:3" ht="12.75">
      <c r="B610" s="187"/>
      <c r="C610" s="187"/>
    </row>
    <row r="611" spans="2:3" ht="12.75">
      <c r="B611" s="187"/>
      <c r="C611" s="187"/>
    </row>
    <row r="612" spans="2:3" ht="12.75">
      <c r="B612" s="187"/>
      <c r="C612" s="187"/>
    </row>
    <row r="613" spans="2:3" ht="12.75">
      <c r="B613" s="187"/>
      <c r="C613" s="187"/>
    </row>
    <row r="614" spans="2:3" ht="12.75">
      <c r="B614" s="187"/>
      <c r="C614" s="187"/>
    </row>
    <row r="615" spans="2:3" ht="12.75">
      <c r="B615" s="187"/>
      <c r="C615" s="187"/>
    </row>
    <row r="616" spans="2:3" ht="12.75">
      <c r="B616" s="187"/>
      <c r="C616" s="187"/>
    </row>
    <row r="617" spans="2:3" ht="12.75">
      <c r="B617" s="187"/>
      <c r="C617" s="187"/>
    </row>
    <row r="618" spans="2:3" ht="12.75">
      <c r="B618" s="187"/>
      <c r="C618" s="187"/>
    </row>
    <row r="619" spans="2:3" ht="12.75">
      <c r="B619" s="187"/>
      <c r="C619" s="187"/>
    </row>
    <row r="620" spans="2:3" ht="12.75">
      <c r="B620" s="187"/>
      <c r="C620" s="187"/>
    </row>
    <row r="621" spans="2:3" ht="12.75">
      <c r="B621" s="187"/>
      <c r="C621" s="187"/>
    </row>
    <row r="622" spans="2:3" ht="12.75">
      <c r="B622" s="187"/>
      <c r="C622" s="187"/>
    </row>
    <row r="623" spans="2:3" ht="12.75">
      <c r="B623" s="187"/>
      <c r="C623" s="187"/>
    </row>
    <row r="624" spans="2:3" ht="12.75">
      <c r="B624" s="187"/>
      <c r="C624" s="187"/>
    </row>
    <row r="625" spans="2:3" ht="12.75">
      <c r="B625" s="187"/>
      <c r="C625" s="187"/>
    </row>
    <row r="626" spans="2:3" ht="12.75">
      <c r="B626" s="187"/>
      <c r="C626" s="187"/>
    </row>
    <row r="627" spans="2:3" ht="12.75">
      <c r="B627" s="187"/>
      <c r="C627" s="187"/>
    </row>
    <row r="628" spans="2:3" ht="12.75">
      <c r="B628" s="187"/>
      <c r="C628" s="187"/>
    </row>
    <row r="629" spans="2:3" ht="12.75">
      <c r="B629" s="187"/>
      <c r="C629" s="187"/>
    </row>
    <row r="630" spans="2:3" ht="12.75">
      <c r="B630" s="187"/>
      <c r="C630" s="187"/>
    </row>
    <row r="631" spans="2:3" ht="12.75">
      <c r="B631" s="187"/>
      <c r="C631" s="187"/>
    </row>
    <row r="632" spans="2:3" ht="12.75">
      <c r="B632" s="187"/>
      <c r="C632" s="187"/>
    </row>
    <row r="633" spans="2:3" ht="12.75">
      <c r="B633" s="187"/>
      <c r="C633" s="187"/>
    </row>
    <row r="634" spans="2:3" ht="12.75">
      <c r="B634" s="187"/>
      <c r="C634" s="187"/>
    </row>
    <row r="635" spans="2:3" ht="12.75">
      <c r="B635" s="187"/>
      <c r="C635" s="187"/>
    </row>
    <row r="636" spans="2:3" ht="12.75">
      <c r="B636" s="187"/>
      <c r="C636" s="187"/>
    </row>
    <row r="637" spans="2:3" ht="12.75">
      <c r="B637" s="187"/>
      <c r="C637" s="187"/>
    </row>
    <row r="638" spans="2:3" ht="12.75">
      <c r="B638" s="187"/>
      <c r="C638" s="187"/>
    </row>
    <row r="639" spans="2:3" ht="12.75">
      <c r="B639" s="187"/>
      <c r="C639" s="187"/>
    </row>
    <row r="640" spans="2:3" ht="12.75">
      <c r="B640" s="187"/>
      <c r="C640" s="187"/>
    </row>
    <row r="641" spans="2:3" ht="12.75">
      <c r="B641" s="187"/>
      <c r="C641" s="187"/>
    </row>
    <row r="642" spans="2:3" ht="12.75">
      <c r="B642" s="187"/>
      <c r="C642" s="187"/>
    </row>
    <row r="643" spans="2:3" ht="12.75">
      <c r="B643" s="187"/>
      <c r="C643" s="187"/>
    </row>
    <row r="644" spans="2:3" ht="12.75">
      <c r="B644" s="187"/>
      <c r="C644" s="187"/>
    </row>
    <row r="645" spans="2:3" ht="12.75">
      <c r="B645" s="187"/>
      <c r="C645" s="187"/>
    </row>
    <row r="646" spans="2:3" ht="12.75">
      <c r="B646" s="187"/>
      <c r="C646" s="187"/>
    </row>
    <row r="647" spans="2:3" ht="12.75">
      <c r="B647" s="187"/>
      <c r="C647" s="187"/>
    </row>
    <row r="648" spans="2:3" ht="12.75">
      <c r="B648" s="187"/>
      <c r="C648" s="187"/>
    </row>
    <row r="649" spans="2:3" ht="12.75">
      <c r="B649" s="187"/>
      <c r="C649" s="187"/>
    </row>
    <row r="650" spans="2:3" ht="12.75">
      <c r="B650" s="187"/>
      <c r="C650" s="187"/>
    </row>
    <row r="651" spans="2:3" ht="12.75">
      <c r="B651" s="187"/>
      <c r="C651" s="187"/>
    </row>
    <row r="652" spans="2:3" ht="12.75">
      <c r="B652" s="187"/>
      <c r="C652" s="187"/>
    </row>
    <row r="653" spans="2:3" ht="12.75">
      <c r="B653" s="187"/>
      <c r="C653" s="187"/>
    </row>
    <row r="654" spans="2:3" ht="12.75">
      <c r="B654" s="187"/>
      <c r="C654" s="187"/>
    </row>
    <row r="655" spans="2:3" ht="12.75">
      <c r="B655" s="187"/>
      <c r="C655" s="187"/>
    </row>
    <row r="656" spans="2:3" ht="12.75">
      <c r="B656" s="187"/>
      <c r="C656" s="187"/>
    </row>
    <row r="657" spans="2:3" ht="12.75">
      <c r="B657" s="187"/>
      <c r="C657" s="187"/>
    </row>
    <row r="658" spans="2:3" ht="12.75">
      <c r="B658" s="187"/>
      <c r="C658" s="187"/>
    </row>
    <row r="659" spans="2:3" ht="12.75">
      <c r="B659" s="187"/>
      <c r="C659" s="187"/>
    </row>
    <row r="660" spans="2:3" ht="12.75">
      <c r="B660" s="187"/>
      <c r="C660" s="187"/>
    </row>
    <row r="661" spans="2:3" ht="12.75">
      <c r="B661" s="187"/>
      <c r="C661" s="187"/>
    </row>
    <row r="662" spans="2:3" ht="12.75">
      <c r="B662" s="187"/>
      <c r="C662" s="187"/>
    </row>
    <row r="663" spans="2:3" ht="12.75">
      <c r="B663" s="187"/>
      <c r="C663" s="187"/>
    </row>
    <row r="664" spans="2:3" ht="12.75">
      <c r="B664" s="187"/>
      <c r="C664" s="187"/>
    </row>
    <row r="665" spans="2:3" ht="12.75">
      <c r="B665" s="187"/>
      <c r="C665" s="187"/>
    </row>
    <row r="666" spans="2:3" ht="12.75">
      <c r="B666" s="187"/>
      <c r="C666" s="187"/>
    </row>
    <row r="667" spans="2:3" ht="12.75">
      <c r="B667" s="187"/>
      <c r="C667" s="187"/>
    </row>
    <row r="668" spans="2:3" ht="12.75">
      <c r="B668" s="187"/>
      <c r="C668" s="187"/>
    </row>
    <row r="669" spans="2:3" ht="12.75">
      <c r="B669" s="187"/>
      <c r="C669" s="187"/>
    </row>
    <row r="670" spans="2:3" ht="12.75">
      <c r="B670" s="187"/>
      <c r="C670" s="187"/>
    </row>
    <row r="671" spans="2:3" ht="12.75">
      <c r="B671" s="187"/>
      <c r="C671" s="187"/>
    </row>
    <row r="672" spans="2:3" ht="12.75">
      <c r="B672" s="187"/>
      <c r="C672" s="187"/>
    </row>
    <row r="673" spans="2:3" ht="12.75">
      <c r="B673" s="187"/>
      <c r="C673" s="187"/>
    </row>
    <row r="674" spans="2:3" ht="12.75">
      <c r="B674" s="187"/>
      <c r="C674" s="187"/>
    </row>
    <row r="675" spans="2:3" ht="12.75">
      <c r="B675" s="187"/>
      <c r="C675" s="187"/>
    </row>
    <row r="676" spans="2:3" ht="12.75">
      <c r="B676" s="187"/>
      <c r="C676" s="187"/>
    </row>
    <row r="677" spans="2:3" ht="12.75">
      <c r="B677" s="187"/>
      <c r="C677" s="187"/>
    </row>
    <row r="678" spans="2:3" ht="12.75">
      <c r="B678" s="187"/>
      <c r="C678" s="187"/>
    </row>
    <row r="679" spans="2:3" ht="12.75">
      <c r="B679" s="187"/>
      <c r="C679" s="187"/>
    </row>
    <row r="680" spans="2:3" ht="12.75">
      <c r="B680" s="187"/>
      <c r="C680" s="187"/>
    </row>
    <row r="681" spans="2:3" ht="12.75">
      <c r="B681" s="187"/>
      <c r="C681" s="187"/>
    </row>
    <row r="682" spans="2:3" ht="12.75">
      <c r="B682" s="187"/>
      <c r="C682" s="187"/>
    </row>
    <row r="683" spans="2:3" ht="12.75">
      <c r="B683" s="187"/>
      <c r="C683" s="187"/>
    </row>
    <row r="684" spans="2:3" ht="12.75">
      <c r="B684" s="187"/>
      <c r="C684" s="187"/>
    </row>
    <row r="685" spans="2:3" ht="12.75">
      <c r="B685" s="187"/>
      <c r="C685" s="187"/>
    </row>
    <row r="686" spans="2:3" ht="12.75">
      <c r="B686" s="187"/>
      <c r="C686" s="187"/>
    </row>
    <row r="687" spans="2:3" ht="12.75">
      <c r="B687" s="187"/>
      <c r="C687" s="187"/>
    </row>
    <row r="688" spans="2:3" ht="12.75">
      <c r="B688" s="187"/>
      <c r="C688" s="187"/>
    </row>
    <row r="689" spans="2:3" ht="12.75">
      <c r="B689" s="187"/>
      <c r="C689" s="187"/>
    </row>
    <row r="690" spans="2:3" ht="12.75">
      <c r="B690" s="187"/>
      <c r="C690" s="187"/>
    </row>
    <row r="691" spans="2:3" ht="12.75">
      <c r="B691" s="187"/>
      <c r="C691" s="187"/>
    </row>
    <row r="692" spans="2:3" ht="12.75">
      <c r="B692" s="187"/>
      <c r="C692" s="187"/>
    </row>
    <row r="693" spans="2:3" ht="12.75">
      <c r="B693" s="187"/>
      <c r="C693" s="187"/>
    </row>
    <row r="694" spans="2:3" ht="12.75">
      <c r="B694" s="187"/>
      <c r="C694" s="187"/>
    </row>
    <row r="695" spans="2:3" ht="12.75">
      <c r="B695" s="187"/>
      <c r="C695" s="187"/>
    </row>
    <row r="696" spans="2:3" ht="12.75">
      <c r="B696" s="187"/>
      <c r="C696" s="187"/>
    </row>
    <row r="697" spans="2:3" ht="12.75">
      <c r="B697" s="187"/>
      <c r="C697" s="187"/>
    </row>
    <row r="698" spans="2:3" ht="12.75">
      <c r="B698" s="187"/>
      <c r="C698" s="187"/>
    </row>
    <row r="699" spans="2:3" ht="12.75">
      <c r="B699" s="187"/>
      <c r="C699" s="187"/>
    </row>
    <row r="700" spans="2:3" ht="12.75">
      <c r="B700" s="187"/>
      <c r="C700" s="187"/>
    </row>
    <row r="701" spans="2:3" ht="12.75">
      <c r="B701" s="187"/>
      <c r="C701" s="187"/>
    </row>
    <row r="702" spans="2:3" ht="12.75">
      <c r="B702" s="187"/>
      <c r="C702" s="187"/>
    </row>
    <row r="703" spans="2:3" ht="12.75">
      <c r="B703" s="187"/>
      <c r="C703" s="187"/>
    </row>
    <row r="704" spans="2:3" ht="12.75">
      <c r="B704" s="187"/>
      <c r="C704" s="187"/>
    </row>
    <row r="705" spans="2:3" ht="12.75">
      <c r="B705" s="187"/>
      <c r="C705" s="187"/>
    </row>
    <row r="706" spans="2:3" ht="12.75">
      <c r="B706" s="187"/>
      <c r="C706" s="187"/>
    </row>
    <row r="707" spans="2:3" ht="12.75">
      <c r="B707" s="187"/>
      <c r="C707" s="187"/>
    </row>
    <row r="708" spans="2:3" ht="12.75">
      <c r="B708" s="187"/>
      <c r="C708" s="187"/>
    </row>
    <row r="709" spans="2:3" ht="12.75">
      <c r="B709" s="187"/>
      <c r="C709" s="187"/>
    </row>
    <row r="710" spans="2:3" ht="12.75">
      <c r="B710" s="187"/>
      <c r="C710" s="187"/>
    </row>
    <row r="711" spans="2:3" ht="12.75">
      <c r="B711" s="187"/>
      <c r="C711" s="187"/>
    </row>
    <row r="712" spans="2:3" ht="12.75">
      <c r="B712" s="187"/>
      <c r="C712" s="187"/>
    </row>
    <row r="713" spans="2:3" ht="12.75">
      <c r="B713" s="187"/>
      <c r="C713" s="187"/>
    </row>
    <row r="714" spans="2:3" ht="12.75">
      <c r="B714" s="187"/>
      <c r="C714" s="187"/>
    </row>
    <row r="715" spans="2:3" ht="12.75">
      <c r="B715" s="187"/>
      <c r="C715" s="187"/>
    </row>
    <row r="716" spans="2:3" ht="12.75">
      <c r="B716" s="187"/>
      <c r="C716" s="187"/>
    </row>
    <row r="717" spans="2:3" ht="12.75">
      <c r="B717" s="187"/>
      <c r="C717" s="187"/>
    </row>
    <row r="718" spans="2:3" ht="12.75">
      <c r="B718" s="187"/>
      <c r="C718" s="187"/>
    </row>
    <row r="719" spans="2:3" ht="12.75">
      <c r="B719" s="187"/>
      <c r="C719" s="187"/>
    </row>
    <row r="720" spans="2:3" ht="12.75">
      <c r="B720" s="187"/>
      <c r="C720" s="187"/>
    </row>
    <row r="721" spans="2:3" ht="12.75">
      <c r="B721" s="187"/>
      <c r="C721" s="187"/>
    </row>
    <row r="722" spans="2:3" ht="12.75">
      <c r="B722" s="187"/>
      <c r="C722" s="187"/>
    </row>
    <row r="723" spans="2:3" ht="12.75">
      <c r="B723" s="187"/>
      <c r="C723" s="187"/>
    </row>
    <row r="724" spans="2:3" ht="12.75">
      <c r="B724" s="187"/>
      <c r="C724" s="187"/>
    </row>
    <row r="725" spans="2:3" ht="12.75">
      <c r="B725" s="187"/>
      <c r="C725" s="187"/>
    </row>
    <row r="726" spans="2:3" ht="12.75">
      <c r="B726" s="187"/>
      <c r="C726" s="187"/>
    </row>
    <row r="727" spans="2:3" ht="12.75">
      <c r="B727" s="187"/>
      <c r="C727" s="187"/>
    </row>
    <row r="728" spans="2:3" ht="12.75">
      <c r="B728" s="187"/>
      <c r="C728" s="187"/>
    </row>
    <row r="729" spans="2:3" ht="12.75">
      <c r="B729" s="187"/>
      <c r="C729" s="187"/>
    </row>
    <row r="730" spans="2:3" ht="12.75">
      <c r="B730" s="187"/>
      <c r="C730" s="187"/>
    </row>
    <row r="731" spans="2:3" ht="12.75">
      <c r="B731" s="187"/>
      <c r="C731" s="187"/>
    </row>
    <row r="732" spans="2:3" ht="12.75">
      <c r="B732" s="187"/>
      <c r="C732" s="187"/>
    </row>
    <row r="733" spans="2:3" ht="12.75">
      <c r="B733" s="187"/>
      <c r="C733" s="187"/>
    </row>
    <row r="734" spans="2:3" ht="12.75">
      <c r="B734" s="187"/>
      <c r="C734" s="187"/>
    </row>
    <row r="735" spans="2:3" ht="12.75">
      <c r="B735" s="187"/>
      <c r="C735" s="187"/>
    </row>
    <row r="736" spans="2:3" ht="12.75">
      <c r="B736" s="187"/>
      <c r="C736" s="187"/>
    </row>
    <row r="737" spans="2:3" ht="12.75">
      <c r="B737" s="187"/>
      <c r="C737" s="187"/>
    </row>
    <row r="738" spans="2:3" ht="12.75">
      <c r="B738" s="187"/>
      <c r="C738" s="187"/>
    </row>
    <row r="739" spans="2:3" ht="12.75">
      <c r="B739" s="187"/>
      <c r="C739" s="187"/>
    </row>
    <row r="740" spans="2:3" ht="12.75">
      <c r="B740" s="187"/>
      <c r="C740" s="187"/>
    </row>
    <row r="741" spans="2:3" ht="12.75">
      <c r="B741" s="187"/>
      <c r="C741" s="187"/>
    </row>
    <row r="742" spans="2:3" ht="12.75">
      <c r="B742" s="187"/>
      <c r="C742" s="187"/>
    </row>
    <row r="743" spans="2:3" ht="12.75">
      <c r="B743" s="187"/>
      <c r="C743" s="187"/>
    </row>
    <row r="744" spans="2:3" ht="12.75">
      <c r="B744" s="187"/>
      <c r="C744" s="187"/>
    </row>
    <row r="745" spans="2:3" ht="12.75">
      <c r="B745" s="187"/>
      <c r="C745" s="187"/>
    </row>
    <row r="746" spans="2:3" ht="12.75">
      <c r="B746" s="187"/>
      <c r="C746" s="187"/>
    </row>
    <row r="747" spans="2:3" ht="12.75">
      <c r="B747" s="187"/>
      <c r="C747" s="187"/>
    </row>
    <row r="748" spans="2:3" ht="12.75">
      <c r="B748" s="187"/>
      <c r="C748" s="187"/>
    </row>
    <row r="749" spans="2:3" ht="12.75">
      <c r="B749" s="187"/>
      <c r="C749" s="187"/>
    </row>
    <row r="750" spans="2:3" ht="12.75">
      <c r="B750" s="187"/>
      <c r="C750" s="187"/>
    </row>
    <row r="751" spans="2:3" ht="12.75">
      <c r="B751" s="187"/>
      <c r="C751" s="187"/>
    </row>
    <row r="752" spans="2:3" ht="12.75">
      <c r="B752" s="187"/>
      <c r="C752" s="187"/>
    </row>
    <row r="753" spans="2:3" ht="12.75">
      <c r="B753" s="187"/>
      <c r="C753" s="187"/>
    </row>
    <row r="754" spans="2:3" ht="12.75">
      <c r="B754" s="187"/>
      <c r="C754" s="187"/>
    </row>
    <row r="755" spans="2:3" ht="12.75">
      <c r="B755" s="187"/>
      <c r="C755" s="187"/>
    </row>
    <row r="756" spans="2:3" ht="12.75">
      <c r="B756" s="187"/>
      <c r="C756" s="187"/>
    </row>
    <row r="757" spans="2:3" ht="12.75">
      <c r="B757" s="187"/>
      <c r="C757" s="187"/>
    </row>
    <row r="758" spans="2:3" ht="12.75">
      <c r="B758" s="187"/>
      <c r="C758" s="187"/>
    </row>
    <row r="759" spans="2:3" ht="12.75">
      <c r="B759" s="187"/>
      <c r="C759" s="187"/>
    </row>
    <row r="760" spans="2:3" ht="12.75">
      <c r="B760" s="187"/>
      <c r="C760" s="187"/>
    </row>
    <row r="761" spans="2:3" ht="12.75">
      <c r="B761" s="187"/>
      <c r="C761" s="187"/>
    </row>
    <row r="762" spans="2:3" ht="12.75">
      <c r="B762" s="187"/>
      <c r="C762" s="187"/>
    </row>
    <row r="763" spans="2:3" ht="12.75">
      <c r="B763" s="187"/>
      <c r="C763" s="187"/>
    </row>
    <row r="764" spans="2:3" ht="12.75">
      <c r="B764" s="187"/>
      <c r="C764" s="187"/>
    </row>
    <row r="765" spans="2:3" ht="12.75">
      <c r="B765" s="187"/>
      <c r="C765" s="187"/>
    </row>
    <row r="766" spans="2:3" ht="12.75">
      <c r="B766" s="187"/>
      <c r="C766" s="187"/>
    </row>
    <row r="767" spans="2:3" ht="12.75">
      <c r="B767" s="187"/>
      <c r="C767" s="187"/>
    </row>
    <row r="768" spans="2:3" ht="12.75">
      <c r="B768" s="187"/>
      <c r="C768" s="187"/>
    </row>
    <row r="769" spans="2:3" ht="12.75">
      <c r="B769" s="187"/>
      <c r="C769" s="187"/>
    </row>
    <row r="770" spans="2:3" ht="12.75">
      <c r="B770" s="187"/>
      <c r="C770" s="187"/>
    </row>
    <row r="771" spans="2:3" ht="12.75">
      <c r="B771" s="187"/>
      <c r="C771" s="187"/>
    </row>
    <row r="772" spans="2:3" ht="12.75">
      <c r="B772" s="187"/>
      <c r="C772" s="187"/>
    </row>
    <row r="773" spans="2:3" ht="12.75">
      <c r="B773" s="187"/>
      <c r="C773" s="187"/>
    </row>
    <row r="774" spans="2:3" ht="12.75">
      <c r="B774" s="187"/>
      <c r="C774" s="187"/>
    </row>
    <row r="775" spans="2:3" ht="12.75">
      <c r="B775" s="187"/>
      <c r="C775" s="187"/>
    </row>
    <row r="776" spans="2:3" ht="12.75">
      <c r="B776" s="187"/>
      <c r="C776" s="187"/>
    </row>
    <row r="777" spans="2:3" ht="12.75">
      <c r="B777" s="187"/>
      <c r="C777" s="187"/>
    </row>
    <row r="778" spans="2:3" ht="12.75">
      <c r="B778" s="187"/>
      <c r="C778" s="187"/>
    </row>
    <row r="779" spans="2:3" ht="12.75">
      <c r="B779" s="187"/>
      <c r="C779" s="187"/>
    </row>
    <row r="780" spans="2:3" ht="12.75">
      <c r="B780" s="187"/>
      <c r="C780" s="187"/>
    </row>
    <row r="781" spans="2:3" ht="12.75">
      <c r="B781" s="187"/>
      <c r="C781" s="187"/>
    </row>
    <row r="782" spans="2:3" ht="12.75">
      <c r="B782" s="187"/>
      <c r="C782" s="187"/>
    </row>
    <row r="783" spans="2:3" ht="12.75">
      <c r="B783" s="187"/>
      <c r="C783" s="187"/>
    </row>
    <row r="784" spans="2:3" ht="12.75">
      <c r="B784" s="187"/>
      <c r="C784" s="187"/>
    </row>
    <row r="785" spans="2:3" ht="12.75">
      <c r="B785" s="187"/>
      <c r="C785" s="187"/>
    </row>
    <row r="786" spans="2:3" ht="12.75">
      <c r="B786" s="187"/>
      <c r="C786" s="187"/>
    </row>
    <row r="787" spans="2:3" ht="12.75">
      <c r="B787" s="187"/>
      <c r="C787" s="187"/>
    </row>
    <row r="788" spans="2:3" ht="12.75">
      <c r="B788" s="187"/>
      <c r="C788" s="187"/>
    </row>
    <row r="789" spans="2:3" ht="12.75">
      <c r="B789" s="187"/>
      <c r="C789" s="187"/>
    </row>
    <row r="790" spans="2:3" ht="12.75">
      <c r="B790" s="187"/>
      <c r="C790" s="187"/>
    </row>
    <row r="791" spans="2:3" ht="12.75">
      <c r="B791" s="187"/>
      <c r="C791" s="187"/>
    </row>
    <row r="792" spans="2:3" ht="12.75">
      <c r="B792" s="187"/>
      <c r="C792" s="187"/>
    </row>
    <row r="793" spans="2:3" ht="12.75">
      <c r="B793" s="187"/>
      <c r="C793" s="187"/>
    </row>
    <row r="794" spans="2:3" ht="12.75">
      <c r="B794" s="187"/>
      <c r="C794" s="187"/>
    </row>
    <row r="795" spans="2:3" ht="12.75">
      <c r="B795" s="187"/>
      <c r="C795" s="187"/>
    </row>
    <row r="796" spans="2:3" ht="12.75">
      <c r="B796" s="187"/>
      <c r="C796" s="187"/>
    </row>
    <row r="797" spans="2:3" ht="12.75">
      <c r="B797" s="187"/>
      <c r="C797" s="187"/>
    </row>
    <row r="798" spans="2:3" ht="12.75">
      <c r="B798" s="187"/>
      <c r="C798" s="187"/>
    </row>
    <row r="799" spans="2:3" ht="12.75">
      <c r="B799" s="187"/>
      <c r="C799" s="187"/>
    </row>
    <row r="800" spans="2:3" ht="12.75">
      <c r="B800" s="187"/>
      <c r="C800" s="187"/>
    </row>
    <row r="801" spans="2:3" ht="12.75">
      <c r="B801" s="187"/>
      <c r="C801" s="187"/>
    </row>
    <row r="802" spans="2:3" ht="12.75">
      <c r="B802" s="187"/>
      <c r="C802" s="187"/>
    </row>
    <row r="803" spans="2:3" ht="12.75">
      <c r="B803" s="187"/>
      <c r="C803" s="187"/>
    </row>
    <row r="804" spans="2:3" ht="12.75">
      <c r="B804" s="187"/>
      <c r="C804" s="187"/>
    </row>
    <row r="805" spans="2:3" ht="12.75">
      <c r="B805" s="187"/>
      <c r="C805" s="187"/>
    </row>
    <row r="806" spans="2:3" ht="12.75">
      <c r="B806" s="187"/>
      <c r="C806" s="187"/>
    </row>
    <row r="807" spans="2:3" ht="12.75">
      <c r="B807" s="187"/>
      <c r="C807" s="187"/>
    </row>
    <row r="808" spans="2:3" ht="12.75">
      <c r="B808" s="187"/>
      <c r="C808" s="187"/>
    </row>
    <row r="809" spans="2:3" ht="12.75">
      <c r="B809" s="187"/>
      <c r="C809" s="187"/>
    </row>
    <row r="810" spans="2:3" ht="12.75">
      <c r="B810" s="187"/>
      <c r="C810" s="187"/>
    </row>
    <row r="811" spans="2:3" ht="12.75">
      <c r="B811" s="187"/>
      <c r="C811" s="187"/>
    </row>
    <row r="812" spans="2:3" ht="12.75">
      <c r="B812" s="187"/>
      <c r="C812" s="187"/>
    </row>
    <row r="813" spans="2:3" ht="12.75">
      <c r="B813" s="187"/>
      <c r="C813" s="187"/>
    </row>
    <row r="814" spans="2:3" ht="12.75">
      <c r="B814" s="187"/>
      <c r="C814" s="187"/>
    </row>
    <row r="815" spans="2:3" ht="12.75">
      <c r="B815" s="187"/>
      <c r="C815" s="187"/>
    </row>
    <row r="816" spans="2:3" ht="12.75">
      <c r="B816" s="187"/>
      <c r="C816" s="187"/>
    </row>
    <row r="817" spans="2:3" ht="12.75">
      <c r="B817" s="187"/>
      <c r="C817" s="187"/>
    </row>
    <row r="818" spans="2:3" ht="12.75">
      <c r="B818" s="187"/>
      <c r="C818" s="187"/>
    </row>
    <row r="819" spans="2:3" ht="12.75">
      <c r="B819" s="187"/>
      <c r="C819" s="187"/>
    </row>
    <row r="820" spans="2:3" ht="12.75">
      <c r="B820" s="187"/>
      <c r="C820" s="187"/>
    </row>
    <row r="821" spans="2:3" ht="12.75">
      <c r="B821" s="187"/>
      <c r="C821" s="187"/>
    </row>
    <row r="822" spans="2:3" ht="12.75">
      <c r="B822" s="187"/>
      <c r="C822" s="187"/>
    </row>
    <row r="823" spans="2:3" ht="12.75">
      <c r="B823" s="187"/>
      <c r="C823" s="187"/>
    </row>
    <row r="824" spans="2:3" ht="12.75">
      <c r="B824" s="187"/>
      <c r="C824" s="187"/>
    </row>
    <row r="825" spans="2:3" ht="12.75">
      <c r="B825" s="187"/>
      <c r="C825" s="187"/>
    </row>
    <row r="826" spans="2:3" ht="12.75">
      <c r="B826" s="187"/>
      <c r="C826" s="187"/>
    </row>
    <row r="827" spans="2:3" ht="12.75">
      <c r="B827" s="187"/>
      <c r="C827" s="187"/>
    </row>
    <row r="828" spans="2:3" ht="12.75">
      <c r="B828" s="187"/>
      <c r="C828" s="187"/>
    </row>
    <row r="829" spans="2:3" ht="12.75">
      <c r="B829" s="187"/>
      <c r="C829" s="187"/>
    </row>
    <row r="830" spans="2:3" ht="12.75">
      <c r="B830" s="187"/>
      <c r="C830" s="187"/>
    </row>
    <row r="831" spans="2:3" ht="12.75">
      <c r="B831" s="187"/>
      <c r="C831" s="187"/>
    </row>
    <row r="832" spans="2:3" ht="12.75">
      <c r="B832" s="187"/>
      <c r="C832" s="187"/>
    </row>
    <row r="833" spans="2:3" ht="12.75">
      <c r="B833" s="187"/>
      <c r="C833" s="187"/>
    </row>
    <row r="834" spans="2:3" ht="12.75">
      <c r="B834" s="187"/>
      <c r="C834" s="187"/>
    </row>
    <row r="835" spans="2:3" ht="12.75">
      <c r="B835" s="187"/>
      <c r="C835" s="187"/>
    </row>
    <row r="836" spans="2:3" ht="12.75">
      <c r="B836" s="187"/>
      <c r="C836" s="187"/>
    </row>
    <row r="837" spans="2:3" ht="12.75">
      <c r="B837" s="187"/>
      <c r="C837" s="187"/>
    </row>
    <row r="838" spans="2:3" ht="12.75">
      <c r="B838" s="187"/>
      <c r="C838" s="187"/>
    </row>
    <row r="839" spans="2:3" ht="12.75">
      <c r="B839" s="187"/>
      <c r="C839" s="187"/>
    </row>
    <row r="840" spans="2:3" ht="12.75">
      <c r="B840" s="187"/>
      <c r="C840" s="187"/>
    </row>
    <row r="841" spans="2:3" ht="12.75">
      <c r="B841" s="187"/>
      <c r="C841" s="187"/>
    </row>
    <row r="842" spans="2:3" ht="12.75">
      <c r="B842" s="187"/>
      <c r="C842" s="187"/>
    </row>
    <row r="843" spans="2:3" ht="12.75">
      <c r="B843" s="187"/>
      <c r="C843" s="187"/>
    </row>
    <row r="844" spans="2:3" ht="12.75">
      <c r="B844" s="187"/>
      <c r="C844" s="187"/>
    </row>
    <row r="845" spans="2:3" ht="12.75">
      <c r="B845" s="187"/>
      <c r="C845" s="187"/>
    </row>
    <row r="846" spans="2:3" ht="12.75">
      <c r="B846" s="187"/>
      <c r="C846" s="187"/>
    </row>
    <row r="847" spans="2:3" ht="12.75">
      <c r="B847" s="187"/>
      <c r="C847" s="187"/>
    </row>
    <row r="848" spans="2:3" ht="12.75">
      <c r="B848" s="187"/>
      <c r="C848" s="187"/>
    </row>
    <row r="849" spans="2:3" ht="12.75">
      <c r="B849" s="187"/>
      <c r="C849" s="187"/>
    </row>
    <row r="850" spans="2:3" ht="12.75">
      <c r="B850" s="187"/>
      <c r="C850" s="187"/>
    </row>
    <row r="851" spans="2:3" ht="12.75">
      <c r="B851" s="187"/>
      <c r="C851" s="187"/>
    </row>
    <row r="852" spans="2:3" ht="12.75">
      <c r="B852" s="187"/>
      <c r="C852" s="187"/>
    </row>
    <row r="853" spans="2:3" ht="12.75">
      <c r="B853" s="187"/>
      <c r="C853" s="187"/>
    </row>
    <row r="854" spans="2:3" ht="12.75">
      <c r="B854" s="187"/>
      <c r="C854" s="187"/>
    </row>
    <row r="855" spans="2:3" ht="12.75">
      <c r="B855" s="187"/>
      <c r="C855" s="187"/>
    </row>
    <row r="856" spans="2:3" ht="12.75">
      <c r="B856" s="187"/>
      <c r="C856" s="187"/>
    </row>
    <row r="857" spans="2:3" ht="12.75">
      <c r="B857" s="187"/>
      <c r="C857" s="187"/>
    </row>
    <row r="858" spans="2:3" ht="12.75">
      <c r="B858" s="187"/>
      <c r="C858" s="187"/>
    </row>
    <row r="859" spans="2:3" ht="12.75">
      <c r="B859" s="187"/>
      <c r="C859" s="187"/>
    </row>
    <row r="860" spans="2:3" ht="12.75">
      <c r="B860" s="187"/>
      <c r="C860" s="187"/>
    </row>
    <row r="861" spans="2:3" ht="12.75">
      <c r="B861" s="187"/>
      <c r="C861" s="187"/>
    </row>
    <row r="862" spans="2:3" ht="12.75">
      <c r="B862" s="187"/>
      <c r="C862" s="187"/>
    </row>
    <row r="863" spans="2:3" ht="12.75">
      <c r="B863" s="187"/>
      <c r="C863" s="187"/>
    </row>
    <row r="864" spans="2:3" ht="12.75">
      <c r="B864" s="187"/>
      <c r="C864" s="187"/>
    </row>
    <row r="865" spans="2:3" ht="12.75">
      <c r="B865" s="187"/>
      <c r="C865" s="187"/>
    </row>
    <row r="866" spans="2:3" ht="12.75">
      <c r="B866" s="187"/>
      <c r="C866" s="187"/>
    </row>
    <row r="867" spans="2:3" ht="12.75">
      <c r="B867" s="187"/>
      <c r="C867" s="187"/>
    </row>
    <row r="868" spans="2:3" ht="12.75">
      <c r="B868" s="187"/>
      <c r="C868" s="187"/>
    </row>
    <row r="869" spans="2:3" ht="12.75">
      <c r="B869" s="187"/>
      <c r="C869" s="187"/>
    </row>
    <row r="870" spans="2:3" ht="12.75">
      <c r="B870" s="187"/>
      <c r="C870" s="187"/>
    </row>
    <row r="871" spans="2:3" ht="12.75">
      <c r="B871" s="187"/>
      <c r="C871" s="187"/>
    </row>
    <row r="872" spans="2:3" ht="12.75">
      <c r="B872" s="187"/>
      <c r="C872" s="187"/>
    </row>
    <row r="873" spans="2:3" ht="12.75">
      <c r="B873" s="187"/>
      <c r="C873" s="187"/>
    </row>
    <row r="874" spans="2:3" ht="12.75">
      <c r="B874" s="187"/>
      <c r="C874" s="187"/>
    </row>
    <row r="875" spans="2:3" ht="12.75">
      <c r="B875" s="187"/>
      <c r="C875" s="187"/>
    </row>
    <row r="876" spans="2:3" ht="12.75">
      <c r="B876" s="187"/>
      <c r="C876" s="187"/>
    </row>
    <row r="877" spans="2:3" ht="12.75">
      <c r="B877" s="187"/>
      <c r="C877" s="187"/>
    </row>
    <row r="878" spans="2:3" ht="12.75">
      <c r="B878" s="187"/>
      <c r="C878" s="187"/>
    </row>
    <row r="879" spans="2:3" ht="12.75">
      <c r="B879" s="187"/>
      <c r="C879" s="187"/>
    </row>
    <row r="880" spans="2:3" ht="12.75">
      <c r="B880" s="187"/>
      <c r="C880" s="187"/>
    </row>
    <row r="881" spans="2:3" ht="12.75">
      <c r="B881" s="187"/>
      <c r="C881" s="187"/>
    </row>
    <row r="882" spans="2:3" ht="12.75">
      <c r="B882" s="187"/>
      <c r="C882" s="187"/>
    </row>
    <row r="883" spans="2:3" ht="12.75">
      <c r="B883" s="187"/>
      <c r="C883" s="187"/>
    </row>
    <row r="884" spans="2:3" ht="12.75">
      <c r="B884" s="187"/>
      <c r="C884" s="187"/>
    </row>
    <row r="885" spans="2:3" ht="12.75">
      <c r="B885" s="187"/>
      <c r="C885" s="187"/>
    </row>
    <row r="886" spans="2:3" ht="12.75">
      <c r="B886" s="187"/>
      <c r="C886" s="187"/>
    </row>
    <row r="887" spans="2:3" ht="12.75">
      <c r="B887" s="187"/>
      <c r="C887" s="187"/>
    </row>
    <row r="888" spans="2:3" ht="12.75">
      <c r="B888" s="187"/>
      <c r="C888" s="187"/>
    </row>
    <row r="889" spans="2:3" ht="12.75">
      <c r="B889" s="187"/>
      <c r="C889" s="187"/>
    </row>
    <row r="890" spans="2:3" ht="12.75">
      <c r="B890" s="187"/>
      <c r="C890" s="187"/>
    </row>
    <row r="891" spans="2:3" ht="12.75">
      <c r="B891" s="187"/>
      <c r="C891" s="187"/>
    </row>
    <row r="892" spans="2:3" ht="12.75">
      <c r="B892" s="187"/>
      <c r="C892" s="187"/>
    </row>
    <row r="893" spans="2:3" ht="12.75">
      <c r="B893" s="187"/>
      <c r="C893" s="187"/>
    </row>
    <row r="894" spans="2:3" ht="12.75">
      <c r="B894" s="187"/>
      <c r="C894" s="187"/>
    </row>
    <row r="895" spans="2:3" ht="12.75">
      <c r="B895" s="187"/>
      <c r="C895" s="187"/>
    </row>
    <row r="896" spans="2:3" ht="12.75">
      <c r="B896" s="187"/>
      <c r="C896" s="187"/>
    </row>
    <row r="897" spans="2:3" ht="12.75">
      <c r="B897" s="187"/>
      <c r="C897" s="187"/>
    </row>
    <row r="898" spans="2:3" ht="12.75">
      <c r="B898" s="187"/>
      <c r="C898" s="187"/>
    </row>
    <row r="899" spans="2:3" ht="12.75">
      <c r="B899" s="187"/>
      <c r="C899" s="187"/>
    </row>
    <row r="900" spans="2:3" ht="12.75">
      <c r="B900" s="187"/>
      <c r="C900" s="187"/>
    </row>
    <row r="901" spans="2:3" ht="12.75">
      <c r="B901" s="187"/>
      <c r="C901" s="187"/>
    </row>
    <row r="902" spans="2:3" ht="12.75">
      <c r="B902" s="187"/>
      <c r="C902" s="187"/>
    </row>
    <row r="903" spans="2:3" ht="12.75">
      <c r="B903" s="187"/>
      <c r="C903" s="187"/>
    </row>
    <row r="904" spans="2:3" ht="12.75">
      <c r="B904" s="187"/>
      <c r="C904" s="187"/>
    </row>
    <row r="905" spans="2:3" ht="12.75">
      <c r="B905" s="187"/>
      <c r="C905" s="187"/>
    </row>
    <row r="906" spans="2:3" ht="12.75">
      <c r="B906" s="187"/>
      <c r="C906" s="187"/>
    </row>
    <row r="907" spans="2:3" ht="12.75">
      <c r="B907" s="187"/>
      <c r="C907" s="187"/>
    </row>
    <row r="908" spans="2:3" ht="12.75">
      <c r="B908" s="187"/>
      <c r="C908" s="187"/>
    </row>
    <row r="909" spans="2:3" ht="12.75">
      <c r="B909" s="187"/>
      <c r="C909" s="187"/>
    </row>
    <row r="910" spans="2:3" ht="12.75">
      <c r="B910" s="187"/>
      <c r="C910" s="187"/>
    </row>
    <row r="911" spans="2:3" ht="12.75">
      <c r="B911" s="187"/>
      <c r="C911" s="187"/>
    </row>
    <row r="912" spans="2:3" ht="12.75">
      <c r="B912" s="187"/>
      <c r="C912" s="187"/>
    </row>
    <row r="913" spans="2:3" ht="12.75">
      <c r="B913" s="187"/>
      <c r="C913" s="187"/>
    </row>
    <row r="914" spans="2:3" ht="12.75">
      <c r="B914" s="187"/>
      <c r="C914" s="187"/>
    </row>
    <row r="915" spans="2:3" ht="12.75">
      <c r="B915" s="187"/>
      <c r="C915" s="187"/>
    </row>
    <row r="916" spans="2:3" ht="12.75">
      <c r="B916" s="187"/>
      <c r="C916" s="187"/>
    </row>
    <row r="917" spans="2:3" ht="12.75">
      <c r="B917" s="187"/>
      <c r="C917" s="187"/>
    </row>
    <row r="918" spans="2:3" ht="12.75">
      <c r="B918" s="187"/>
      <c r="C918" s="187"/>
    </row>
    <row r="919" spans="2:3" ht="12.75">
      <c r="B919" s="187"/>
      <c r="C919" s="187"/>
    </row>
    <row r="920" spans="2:3" ht="12.75">
      <c r="B920" s="187"/>
      <c r="C920" s="187"/>
    </row>
    <row r="921" spans="2:3" ht="12.75">
      <c r="B921" s="187"/>
      <c r="C921" s="187"/>
    </row>
    <row r="922" spans="2:3" ht="12.75">
      <c r="B922" s="187"/>
      <c r="C922" s="187"/>
    </row>
    <row r="923" spans="2:3" ht="12.75">
      <c r="B923" s="187"/>
      <c r="C923" s="187"/>
    </row>
    <row r="924" spans="2:3" ht="12.75">
      <c r="B924" s="187"/>
      <c r="C924" s="187"/>
    </row>
    <row r="925" spans="2:3" ht="12.75">
      <c r="B925" s="187"/>
      <c r="C925" s="187"/>
    </row>
    <row r="926" spans="2:3" ht="12.75">
      <c r="B926" s="187"/>
      <c r="C926" s="187"/>
    </row>
    <row r="927" spans="2:3" ht="12.75">
      <c r="B927" s="187"/>
      <c r="C927" s="187"/>
    </row>
    <row r="928" spans="2:3" ht="12.75">
      <c r="B928" s="187"/>
      <c r="C928" s="187"/>
    </row>
    <row r="929" spans="2:3" ht="12.75">
      <c r="B929" s="187"/>
      <c r="C929" s="187"/>
    </row>
    <row r="930" spans="2:3" ht="12.75">
      <c r="B930" s="187"/>
      <c r="C930" s="187"/>
    </row>
    <row r="931" spans="2:3" ht="12.75">
      <c r="B931" s="187"/>
      <c r="C931" s="187"/>
    </row>
    <row r="932" spans="2:3" ht="12.75">
      <c r="B932" s="187"/>
      <c r="C932" s="187"/>
    </row>
    <row r="933" spans="2:3" ht="12.75">
      <c r="B933" s="187"/>
      <c r="C933" s="187"/>
    </row>
    <row r="934" spans="2:3" ht="12.75">
      <c r="B934" s="187"/>
      <c r="C934" s="187"/>
    </row>
    <row r="935" spans="2:3" ht="12.75">
      <c r="B935" s="187"/>
      <c r="C935" s="187"/>
    </row>
    <row r="936" spans="2:3" ht="12.75">
      <c r="B936" s="187"/>
      <c r="C936" s="187"/>
    </row>
    <row r="937" spans="2:3" ht="12.75">
      <c r="B937" s="187"/>
      <c r="C937" s="187"/>
    </row>
    <row r="938" spans="2:3" ht="12.75">
      <c r="B938" s="187"/>
      <c r="C938" s="187"/>
    </row>
    <row r="939" spans="2:3" ht="12.75">
      <c r="B939" s="187"/>
      <c r="C939" s="187"/>
    </row>
    <row r="940" spans="2:3" ht="12.75">
      <c r="B940" s="187"/>
      <c r="C940" s="187"/>
    </row>
    <row r="941" spans="2:3" ht="12.75">
      <c r="B941" s="187"/>
      <c r="C941" s="187"/>
    </row>
    <row r="942" spans="2:3" ht="12.75">
      <c r="B942" s="187"/>
      <c r="C942" s="187"/>
    </row>
    <row r="943" spans="2:3" ht="12.75">
      <c r="B943" s="187"/>
      <c r="C943" s="187"/>
    </row>
    <row r="944" spans="2:3" ht="12.75">
      <c r="B944" s="187"/>
      <c r="C944" s="187"/>
    </row>
    <row r="945" spans="2:3" ht="12.75">
      <c r="B945" s="187"/>
      <c r="C945" s="187"/>
    </row>
    <row r="946" spans="2:3" ht="12.75">
      <c r="B946" s="187"/>
      <c r="C946" s="187"/>
    </row>
    <row r="947" spans="2:3" ht="12.75">
      <c r="B947" s="187"/>
      <c r="C947" s="187"/>
    </row>
    <row r="948" spans="2:3" ht="12.75">
      <c r="B948" s="187"/>
      <c r="C948" s="187"/>
    </row>
    <row r="949" spans="2:3" ht="12.75">
      <c r="B949" s="187"/>
      <c r="C949" s="187"/>
    </row>
    <row r="950" spans="2:3" ht="12.75">
      <c r="B950" s="187"/>
      <c r="C950" s="187"/>
    </row>
    <row r="951" spans="2:3" ht="12.75">
      <c r="B951" s="187"/>
      <c r="C951" s="187"/>
    </row>
    <row r="952" spans="2:3" ht="12.75">
      <c r="B952" s="187"/>
      <c r="C952" s="187"/>
    </row>
    <row r="953" spans="2:3" ht="12.75">
      <c r="B953" s="187"/>
      <c r="C953" s="187"/>
    </row>
    <row r="954" spans="2:3" ht="12.75">
      <c r="B954" s="187"/>
      <c r="C954" s="187"/>
    </row>
    <row r="955" spans="2:3" ht="12.75">
      <c r="B955" s="187"/>
      <c r="C955" s="187"/>
    </row>
    <row r="956" spans="2:3" ht="12.75">
      <c r="B956" s="187"/>
      <c r="C956" s="187"/>
    </row>
    <row r="957" spans="2:3" ht="12.75">
      <c r="B957" s="187"/>
      <c r="C957" s="187"/>
    </row>
    <row r="958" spans="2:3" ht="12.75">
      <c r="B958" s="187"/>
      <c r="C958" s="187"/>
    </row>
    <row r="959" spans="2:3" ht="12.75">
      <c r="B959" s="187"/>
      <c r="C959" s="187"/>
    </row>
    <row r="960" spans="2:3" ht="12.75">
      <c r="B960" s="187"/>
      <c r="C960" s="187"/>
    </row>
    <row r="961" spans="2:3" ht="12.75">
      <c r="B961" s="187"/>
      <c r="C961" s="187"/>
    </row>
    <row r="962" spans="2:3" ht="12.75">
      <c r="B962" s="187"/>
      <c r="C962" s="187"/>
    </row>
    <row r="963" spans="2:3" ht="12.75">
      <c r="B963" s="187"/>
      <c r="C963" s="187"/>
    </row>
    <row r="964" spans="2:3" ht="12.75">
      <c r="B964" s="187"/>
      <c r="C964" s="187"/>
    </row>
    <row r="965" spans="2:3" ht="12.75">
      <c r="B965" s="187"/>
      <c r="C965" s="187"/>
    </row>
    <row r="966" spans="2:3" ht="12.75">
      <c r="B966" s="187"/>
      <c r="C966" s="187"/>
    </row>
    <row r="967" spans="2:3" ht="12.75">
      <c r="B967" s="187"/>
      <c r="C967" s="187"/>
    </row>
    <row r="968" spans="2:3" ht="12.75">
      <c r="B968" s="187"/>
      <c r="C968" s="187"/>
    </row>
    <row r="969" spans="2:3" ht="12.75">
      <c r="B969" s="187"/>
      <c r="C969" s="187"/>
    </row>
    <row r="970" spans="2:3" ht="12.75">
      <c r="B970" s="187"/>
      <c r="C970" s="187"/>
    </row>
    <row r="971" spans="2:3" ht="12.75">
      <c r="B971" s="187"/>
      <c r="C971" s="187"/>
    </row>
    <row r="972" spans="2:3" ht="12.75">
      <c r="B972" s="187"/>
      <c r="C972" s="187"/>
    </row>
    <row r="973" spans="2:3" ht="12.75">
      <c r="B973" s="187"/>
      <c r="C973" s="187"/>
    </row>
    <row r="974" spans="2:3" ht="12.75">
      <c r="B974" s="187"/>
      <c r="C974" s="187"/>
    </row>
    <row r="975" spans="2:3" ht="12.75">
      <c r="B975" s="187"/>
      <c r="C975" s="187"/>
    </row>
    <row r="976" spans="2:3" ht="12.75">
      <c r="B976" s="187"/>
      <c r="C976" s="187"/>
    </row>
    <row r="977" spans="2:3" ht="12.75">
      <c r="B977" s="187"/>
      <c r="C977" s="187"/>
    </row>
    <row r="978" spans="2:3" ht="12.75">
      <c r="B978" s="187"/>
      <c r="C978" s="187"/>
    </row>
    <row r="979" spans="2:3" ht="12.75">
      <c r="B979" s="187"/>
      <c r="C979" s="187"/>
    </row>
    <row r="980" spans="2:3" ht="12.75">
      <c r="B980" s="187"/>
      <c r="C980" s="187"/>
    </row>
    <row r="981" spans="2:3" ht="12.75">
      <c r="B981" s="187"/>
      <c r="C981" s="187"/>
    </row>
    <row r="982" spans="2:3" ht="12.75">
      <c r="B982" s="187"/>
      <c r="C982" s="187"/>
    </row>
    <row r="983" spans="2:3" ht="12.75">
      <c r="B983" s="187"/>
      <c r="C983" s="187"/>
    </row>
    <row r="984" spans="2:3" ht="12.75">
      <c r="B984" s="187"/>
      <c r="C984" s="187"/>
    </row>
    <row r="985" spans="2:3" ht="12.75">
      <c r="B985" s="187"/>
      <c r="C985" s="187"/>
    </row>
    <row r="986" spans="2:3" ht="12.75">
      <c r="B986" s="187"/>
      <c r="C986" s="187"/>
    </row>
    <row r="987" spans="2:3" ht="12.75">
      <c r="B987" s="187"/>
      <c r="C987" s="187"/>
    </row>
    <row r="988" spans="2:3" ht="12.75">
      <c r="B988" s="187"/>
      <c r="C988" s="187"/>
    </row>
    <row r="989" spans="2:3" ht="12.75">
      <c r="B989" s="187"/>
      <c r="C989" s="187"/>
    </row>
    <row r="990" spans="2:3" ht="12.75">
      <c r="B990" s="187"/>
      <c r="C990" s="187"/>
    </row>
    <row r="991" spans="2:3" ht="12.75">
      <c r="B991" s="187"/>
      <c r="C991" s="187"/>
    </row>
    <row r="992" spans="2:3" ht="12.75">
      <c r="B992" s="187"/>
      <c r="C992" s="187"/>
    </row>
    <row r="993" spans="2:3" ht="12.75">
      <c r="B993" s="187"/>
      <c r="C993" s="187"/>
    </row>
    <row r="994" spans="2:3" ht="12.75">
      <c r="B994" s="187"/>
      <c r="C994" s="187"/>
    </row>
    <row r="995" spans="2:3" ht="12.75">
      <c r="B995" s="187"/>
      <c r="C995" s="187"/>
    </row>
    <row r="996" spans="2:3" ht="12.75">
      <c r="B996" s="187"/>
      <c r="C996" s="187"/>
    </row>
    <row r="997" spans="2:3" ht="12.75">
      <c r="B997" s="187"/>
      <c r="C997" s="187"/>
    </row>
    <row r="998" spans="2:3" ht="12.75">
      <c r="B998" s="187"/>
      <c r="C998" s="187"/>
    </row>
    <row r="999" spans="2:3" ht="12.75">
      <c r="B999" s="187"/>
      <c r="C999" s="187"/>
    </row>
    <row r="1000" spans="2:3" ht="12.75">
      <c r="B1000" s="187"/>
      <c r="C1000" s="187"/>
    </row>
    <row r="1001" spans="2:3" ht="12.75">
      <c r="B1001" s="187"/>
      <c r="C1001" s="187"/>
    </row>
    <row r="1002" spans="2:3" ht="12.75">
      <c r="B1002" s="187"/>
      <c r="C1002" s="187"/>
    </row>
    <row r="1003" spans="2:3" ht="12.75">
      <c r="B1003" s="187"/>
      <c r="C1003" s="187"/>
    </row>
    <row r="1004" spans="2:3" ht="12.75">
      <c r="B1004" s="187"/>
      <c r="C1004" s="187"/>
    </row>
    <row r="1005" spans="2:3" ht="12.75">
      <c r="B1005" s="187"/>
      <c r="C1005" s="187"/>
    </row>
    <row r="1006" spans="2:3" ht="12.75">
      <c r="B1006" s="187"/>
      <c r="C1006" s="187"/>
    </row>
    <row r="1007" spans="2:3" ht="12.75">
      <c r="B1007" s="187"/>
      <c r="C1007" s="187"/>
    </row>
    <row r="1008" spans="2:3" ht="12.75">
      <c r="B1008" s="187"/>
      <c r="C1008" s="187"/>
    </row>
    <row r="1009" spans="2:3" ht="12.75">
      <c r="B1009" s="187"/>
      <c r="C1009" s="187"/>
    </row>
    <row r="1010" spans="2:3" ht="12.75">
      <c r="B1010" s="187"/>
      <c r="C1010" s="187"/>
    </row>
    <row r="1011" spans="2:3" ht="12.75">
      <c r="B1011" s="187"/>
      <c r="C1011" s="187"/>
    </row>
    <row r="1012" spans="2:3" ht="12.75">
      <c r="B1012" s="187"/>
      <c r="C1012" s="187"/>
    </row>
    <row r="1013" spans="2:3" ht="12.75">
      <c r="B1013" s="187"/>
      <c r="C1013" s="187"/>
    </row>
    <row r="1014" spans="2:3" ht="12.75">
      <c r="B1014" s="187"/>
      <c r="C1014" s="187"/>
    </row>
    <row r="1015" spans="2:3" ht="12.75">
      <c r="B1015" s="187"/>
      <c r="C1015" s="187"/>
    </row>
    <row r="1016" spans="2:3" ht="12.75">
      <c r="B1016" s="187"/>
      <c r="C1016" s="187"/>
    </row>
    <row r="1017" spans="2:3" ht="12.75">
      <c r="B1017" s="187"/>
      <c r="C1017" s="187"/>
    </row>
    <row r="1018" spans="2:3" ht="12.75">
      <c r="B1018" s="187"/>
      <c r="C1018" s="187"/>
    </row>
    <row r="1019" spans="2:3" ht="12.75">
      <c r="B1019" s="187"/>
      <c r="C1019" s="187"/>
    </row>
    <row r="1020" spans="2:3" ht="12.75">
      <c r="B1020" s="187"/>
      <c r="C1020" s="187"/>
    </row>
    <row r="1021" spans="2:3" ht="12.75">
      <c r="B1021" s="187"/>
      <c r="C1021" s="187"/>
    </row>
    <row r="1022" spans="2:3" ht="12.75">
      <c r="B1022" s="187"/>
      <c r="C1022" s="187"/>
    </row>
    <row r="1023" spans="2:3" ht="12.75">
      <c r="B1023" s="187"/>
      <c r="C1023" s="187"/>
    </row>
    <row r="1024" spans="2:3" ht="12.75">
      <c r="B1024" s="187"/>
      <c r="C1024" s="187"/>
    </row>
    <row r="1025" spans="2:3" ht="12.75">
      <c r="B1025" s="187"/>
      <c r="C1025" s="187"/>
    </row>
    <row r="1026" spans="2:3" ht="12.75">
      <c r="B1026" s="187"/>
      <c r="C1026" s="187"/>
    </row>
    <row r="1027" spans="2:3" ht="12.75">
      <c r="B1027" s="187"/>
      <c r="C1027" s="187"/>
    </row>
    <row r="1028" spans="2:3" ht="12.75">
      <c r="B1028" s="187"/>
      <c r="C1028" s="187"/>
    </row>
    <row r="1029" spans="2:3" ht="12.75">
      <c r="B1029" s="187"/>
      <c r="C1029" s="187"/>
    </row>
    <row r="1030" spans="2:3" ht="12.75">
      <c r="B1030" s="187"/>
      <c r="C1030" s="187"/>
    </row>
    <row r="1031" spans="2:3" ht="12.75">
      <c r="B1031" s="187"/>
      <c r="C1031" s="187"/>
    </row>
    <row r="1032" spans="2:3" ht="12.75">
      <c r="B1032" s="187"/>
      <c r="C1032" s="187"/>
    </row>
    <row r="1033" spans="2:3" ht="12.75">
      <c r="B1033" s="187"/>
      <c r="C1033" s="187"/>
    </row>
    <row r="1034" spans="2:3" ht="12.75">
      <c r="B1034" s="187"/>
      <c r="C1034" s="187"/>
    </row>
    <row r="1035" spans="2:3" ht="12.75">
      <c r="B1035" s="187"/>
      <c r="C1035" s="187"/>
    </row>
    <row r="1036" spans="2:3" ht="12.75">
      <c r="B1036" s="187"/>
      <c r="C1036" s="187"/>
    </row>
    <row r="1037" spans="2:3" ht="12.75">
      <c r="B1037" s="187"/>
      <c r="C1037" s="187"/>
    </row>
    <row r="1038" spans="2:3" ht="12.75">
      <c r="B1038" s="187"/>
      <c r="C1038" s="187"/>
    </row>
    <row r="1039" spans="2:3" ht="12.75">
      <c r="B1039" s="187"/>
      <c r="C1039" s="187"/>
    </row>
    <row r="1040" spans="2:3" ht="12.75">
      <c r="B1040" s="187"/>
      <c r="C1040" s="187"/>
    </row>
    <row r="1041" spans="2:3" ht="12.75">
      <c r="B1041" s="187"/>
      <c r="C1041" s="187"/>
    </row>
    <row r="1042" spans="2:3" ht="12.75">
      <c r="B1042" s="187"/>
      <c r="C1042" s="187"/>
    </row>
    <row r="1043" spans="2:3" ht="12.75">
      <c r="B1043" s="187"/>
      <c r="C1043" s="187"/>
    </row>
    <row r="1044" spans="2:3" ht="12.75">
      <c r="B1044" s="187"/>
      <c r="C1044" s="187"/>
    </row>
    <row r="1045" spans="2:3" ht="12.75">
      <c r="B1045" s="187"/>
      <c r="C1045" s="187"/>
    </row>
    <row r="1046" spans="2:3" ht="12.75">
      <c r="B1046" s="187"/>
      <c r="C1046" s="187"/>
    </row>
    <row r="1047" spans="2:3" ht="12.75">
      <c r="B1047" s="187"/>
      <c r="C1047" s="187"/>
    </row>
    <row r="1048" spans="2:3" ht="12.75">
      <c r="B1048" s="187"/>
      <c r="C1048" s="187"/>
    </row>
    <row r="1049" spans="2:3" ht="12.75">
      <c r="B1049" s="187"/>
      <c r="C1049" s="187"/>
    </row>
    <row r="1050" spans="2:3" ht="12.75">
      <c r="B1050" s="187"/>
      <c r="C1050" s="187"/>
    </row>
    <row r="1051" spans="2:3" ht="12.75">
      <c r="B1051" s="187"/>
      <c r="C1051" s="187"/>
    </row>
    <row r="1052" spans="2:3" ht="12.75">
      <c r="B1052" s="187"/>
      <c r="C1052" s="187"/>
    </row>
    <row r="1053" spans="2:3" ht="12.75">
      <c r="B1053" s="187"/>
      <c r="C1053" s="187"/>
    </row>
    <row r="1054" spans="2:3" ht="12.75">
      <c r="B1054" s="187"/>
      <c r="C1054" s="187"/>
    </row>
    <row r="1055" spans="2:3" ht="12.75">
      <c r="B1055" s="187"/>
      <c r="C1055" s="187"/>
    </row>
    <row r="1056" spans="2:3" ht="12.75">
      <c r="B1056" s="187"/>
      <c r="C1056" s="187"/>
    </row>
    <row r="1057" spans="2:3" ht="12.75">
      <c r="B1057" s="187"/>
      <c r="C1057" s="187"/>
    </row>
    <row r="1058" spans="2:3" ht="12.75">
      <c r="B1058" s="187"/>
      <c r="C1058" s="187"/>
    </row>
    <row r="1059" spans="2:3" ht="12.75">
      <c r="B1059" s="187"/>
      <c r="C1059" s="187"/>
    </row>
    <row r="1060" spans="2:3" ht="12.75">
      <c r="B1060" s="187"/>
      <c r="C1060" s="187"/>
    </row>
    <row r="1061" spans="2:3" ht="12.75">
      <c r="B1061" s="187"/>
      <c r="C1061" s="187"/>
    </row>
    <row r="1062" spans="2:3" ht="12.75">
      <c r="B1062" s="187"/>
      <c r="C1062" s="187"/>
    </row>
    <row r="1063" spans="2:3" ht="12.75">
      <c r="B1063" s="187"/>
      <c r="C1063" s="187"/>
    </row>
    <row r="1064" spans="2:3" ht="12.75">
      <c r="B1064" s="187"/>
      <c r="C1064" s="187"/>
    </row>
    <row r="1065" spans="2:3" ht="12.75">
      <c r="B1065" s="187"/>
      <c r="C1065" s="187"/>
    </row>
    <row r="1066" spans="2:3" ht="12.75">
      <c r="B1066" s="187"/>
      <c r="C1066" s="187"/>
    </row>
    <row r="1067" spans="2:3" ht="12.75">
      <c r="B1067" s="187"/>
      <c r="C1067" s="187"/>
    </row>
    <row r="1068" spans="2:3" ht="12.75">
      <c r="B1068" s="187"/>
      <c r="C1068" s="187"/>
    </row>
    <row r="1069" spans="2:3" ht="12.75">
      <c r="B1069" s="187"/>
      <c r="C1069" s="187"/>
    </row>
    <row r="1070" spans="2:3" ht="12.75">
      <c r="B1070" s="187"/>
      <c r="C1070" s="187"/>
    </row>
    <row r="1071" spans="2:3" ht="12.75">
      <c r="B1071" s="187"/>
      <c r="C1071" s="187"/>
    </row>
    <row r="1072" spans="2:3" ht="12.75">
      <c r="B1072" s="187"/>
      <c r="C1072" s="187"/>
    </row>
    <row r="1073" spans="2:3" ht="12.75">
      <c r="B1073" s="187"/>
      <c r="C1073" s="187"/>
    </row>
    <row r="1074" spans="2:3" ht="12.75">
      <c r="B1074" s="187"/>
      <c r="C1074" s="187"/>
    </row>
    <row r="1075" spans="2:3" ht="12.75">
      <c r="B1075" s="187"/>
      <c r="C1075" s="187"/>
    </row>
    <row r="1076" spans="2:3" ht="12.75">
      <c r="B1076" s="187"/>
      <c r="C1076" s="187"/>
    </row>
    <row r="1077" spans="2:3" ht="12.75">
      <c r="B1077" s="187"/>
      <c r="C1077" s="187"/>
    </row>
    <row r="1078" spans="2:3" ht="12.75">
      <c r="B1078" s="187"/>
      <c r="C1078" s="187"/>
    </row>
    <row r="1079" spans="2:3" ht="12.75">
      <c r="B1079" s="187"/>
      <c r="C1079" s="187"/>
    </row>
    <row r="1080" spans="2:3" ht="12.75">
      <c r="B1080" s="187"/>
      <c r="C1080" s="187"/>
    </row>
    <row r="1081" spans="2:3" ht="12.75">
      <c r="B1081" s="187"/>
      <c r="C1081" s="187"/>
    </row>
    <row r="1082" spans="2:3" ht="12.75">
      <c r="B1082" s="187"/>
      <c r="C1082" s="187"/>
    </row>
    <row r="1083" spans="2:3" ht="12.75">
      <c r="B1083" s="187"/>
      <c r="C1083" s="187"/>
    </row>
    <row r="1084" spans="2:3" ht="12.75">
      <c r="B1084" s="187"/>
      <c r="C1084" s="187"/>
    </row>
    <row r="1085" spans="2:3" ht="12.75">
      <c r="B1085" s="187"/>
      <c r="C1085" s="187"/>
    </row>
    <row r="1086" spans="2:3" ht="12.75">
      <c r="B1086" s="187"/>
      <c r="C1086" s="187"/>
    </row>
    <row r="1087" spans="2:3" ht="12.75">
      <c r="B1087" s="187"/>
      <c r="C1087" s="187"/>
    </row>
    <row r="1088" spans="2:3" ht="12.75">
      <c r="B1088" s="187"/>
      <c r="C1088" s="187"/>
    </row>
    <row r="1089" spans="2:3" ht="12.75">
      <c r="B1089" s="187"/>
      <c r="C1089" s="187"/>
    </row>
    <row r="1090" spans="2:3" ht="12.75">
      <c r="B1090" s="187"/>
      <c r="C1090" s="187"/>
    </row>
    <row r="1091" spans="2:3" ht="12.75">
      <c r="B1091" s="187"/>
      <c r="C1091" s="187"/>
    </row>
    <row r="1092" spans="2:3" ht="12.75">
      <c r="B1092" s="187"/>
      <c r="C1092" s="187"/>
    </row>
    <row r="1093" spans="2:3" ht="12.75">
      <c r="B1093" s="187"/>
      <c r="C1093" s="187"/>
    </row>
    <row r="1094" spans="2:3" ht="12.75">
      <c r="B1094" s="187"/>
      <c r="C1094" s="187"/>
    </row>
    <row r="1095" spans="2:3" ht="12.75">
      <c r="B1095" s="187"/>
      <c r="C1095" s="187"/>
    </row>
    <row r="1096" spans="2:3" ht="12.75">
      <c r="B1096" s="187"/>
      <c r="C1096" s="187"/>
    </row>
    <row r="1097" spans="2:3" ht="12.75">
      <c r="B1097" s="187"/>
      <c r="C1097" s="187"/>
    </row>
    <row r="1098" spans="2:3" ht="12.75">
      <c r="B1098" s="187"/>
      <c r="C1098" s="187"/>
    </row>
    <row r="1099" spans="2:3" ht="12.75">
      <c r="B1099" s="187"/>
      <c r="C1099" s="187"/>
    </row>
    <row r="1100" spans="2:3" ht="12.75">
      <c r="B1100" s="187"/>
      <c r="C1100" s="187"/>
    </row>
    <row r="1101" spans="2:3" ht="12.75">
      <c r="B1101" s="187"/>
      <c r="C1101" s="187"/>
    </row>
    <row r="1102" spans="2:3" ht="12.75">
      <c r="B1102" s="187"/>
      <c r="C1102" s="187"/>
    </row>
    <row r="1103" spans="2:3" ht="12.75">
      <c r="B1103" s="187"/>
      <c r="C1103" s="187"/>
    </row>
    <row r="1104" spans="2:3" ht="12.75">
      <c r="B1104" s="187"/>
      <c r="C1104" s="187"/>
    </row>
    <row r="1105" spans="2:3" ht="12.75">
      <c r="B1105" s="187"/>
      <c r="C1105" s="187"/>
    </row>
    <row r="1106" spans="2:3" ht="12.75">
      <c r="B1106" s="187"/>
      <c r="C1106" s="187"/>
    </row>
    <row r="1107" spans="2:3" ht="12.75">
      <c r="B1107" s="187"/>
      <c r="C1107" s="187"/>
    </row>
    <row r="1108" spans="2:3" ht="12.75">
      <c r="B1108" s="187"/>
      <c r="C1108" s="187"/>
    </row>
    <row r="1109" spans="2:3" ht="12.75">
      <c r="B1109" s="187"/>
      <c r="C1109" s="187"/>
    </row>
    <row r="1110" spans="2:3" ht="12.75">
      <c r="B1110" s="187"/>
      <c r="C1110" s="187"/>
    </row>
    <row r="1111" spans="2:3" ht="12.75">
      <c r="B1111" s="187"/>
      <c r="C1111" s="187"/>
    </row>
    <row r="1112" spans="2:3" ht="12.75">
      <c r="B1112" s="187"/>
      <c r="C1112" s="187"/>
    </row>
    <row r="1113" spans="2:3" ht="12.75">
      <c r="B1113" s="187"/>
      <c r="C1113" s="187"/>
    </row>
    <row r="1114" spans="2:3" ht="12.75">
      <c r="B1114" s="187"/>
      <c r="C1114" s="187"/>
    </row>
    <row r="1115" spans="2:3" ht="12.75">
      <c r="B1115" s="187"/>
      <c r="C1115" s="187"/>
    </row>
    <row r="1116" spans="2:3" ht="12.75">
      <c r="B1116" s="187"/>
      <c r="C1116" s="187"/>
    </row>
    <row r="1117" spans="2:3" ht="12.75">
      <c r="B1117" s="187"/>
      <c r="C1117" s="187"/>
    </row>
    <row r="1118" spans="2:3" ht="12.75">
      <c r="B1118" s="187"/>
      <c r="C1118" s="187"/>
    </row>
    <row r="1119" spans="2:3" ht="12.75">
      <c r="B1119" s="187"/>
      <c r="C1119" s="187"/>
    </row>
    <row r="1120" spans="2:3" ht="12.75">
      <c r="B1120" s="187"/>
      <c r="C1120" s="187"/>
    </row>
    <row r="1121" spans="2:3" ht="12.75">
      <c r="B1121" s="187"/>
      <c r="C1121" s="187"/>
    </row>
    <row r="1122" spans="2:3" ht="12.75">
      <c r="B1122" s="187"/>
      <c r="C1122" s="187"/>
    </row>
    <row r="1123" spans="2:3" ht="12.75">
      <c r="B1123" s="187"/>
      <c r="C1123" s="187"/>
    </row>
    <row r="1124" spans="2:3" ht="12.75">
      <c r="B1124" s="187"/>
      <c r="C1124" s="187"/>
    </row>
    <row r="1125" spans="2:3" ht="12.75">
      <c r="B1125" s="187"/>
      <c r="C1125" s="187"/>
    </row>
    <row r="1126" spans="2:3" ht="12.75">
      <c r="B1126" s="187"/>
      <c r="C1126" s="187"/>
    </row>
    <row r="1127" spans="2:3" ht="12.75">
      <c r="B1127" s="187"/>
      <c r="C1127" s="187"/>
    </row>
    <row r="1128" spans="2:3" ht="12.75">
      <c r="B1128" s="187"/>
      <c r="C1128" s="187"/>
    </row>
    <row r="1129" spans="2:3" ht="12.75">
      <c r="B1129" s="187"/>
      <c r="C1129" s="187"/>
    </row>
    <row r="1130" spans="2:3" ht="12.75">
      <c r="B1130" s="187"/>
      <c r="C1130" s="187"/>
    </row>
    <row r="1131" spans="2:3" ht="12.75">
      <c r="B1131" s="187"/>
      <c r="C1131" s="187"/>
    </row>
    <row r="1132" spans="2:3" ht="12.75">
      <c r="B1132" s="187"/>
      <c r="C1132" s="187"/>
    </row>
    <row r="1133" spans="2:3" ht="12.75">
      <c r="B1133" s="187"/>
      <c r="C1133" s="187"/>
    </row>
    <row r="1134" spans="2:3" ht="12.75">
      <c r="B1134" s="187"/>
      <c r="C1134" s="187"/>
    </row>
    <row r="1135" spans="2:3" ht="12.75">
      <c r="B1135" s="187"/>
      <c r="C1135" s="187"/>
    </row>
    <row r="1136" spans="2:3" ht="12.75">
      <c r="B1136" s="187"/>
      <c r="C1136" s="187"/>
    </row>
    <row r="1137" spans="2:3" ht="12.75">
      <c r="B1137" s="187"/>
      <c r="C1137" s="187"/>
    </row>
    <row r="1138" spans="2:3" ht="12.75">
      <c r="B1138" s="187"/>
      <c r="C1138" s="187"/>
    </row>
    <row r="1139" spans="2:3" ht="12.75">
      <c r="B1139" s="187"/>
      <c r="C1139" s="187"/>
    </row>
    <row r="1140" spans="2:3" ht="12.75">
      <c r="B1140" s="187"/>
      <c r="C1140" s="187"/>
    </row>
    <row r="1141" spans="2:3" ht="12.75">
      <c r="B1141" s="187"/>
      <c r="C1141" s="187"/>
    </row>
    <row r="1142" spans="2:3" ht="12.75">
      <c r="B1142" s="187"/>
      <c r="C1142" s="187"/>
    </row>
    <row r="1143" spans="2:3" ht="12.75">
      <c r="B1143" s="187"/>
      <c r="C1143" s="187"/>
    </row>
    <row r="1144" spans="2:3" ht="12.75">
      <c r="B1144" s="187"/>
      <c r="C1144" s="187"/>
    </row>
    <row r="1145" spans="2:3" ht="12.75">
      <c r="B1145" s="187"/>
      <c r="C1145" s="187"/>
    </row>
    <row r="1146" spans="2:3" ht="12.75">
      <c r="B1146" s="187"/>
      <c r="C1146" s="187"/>
    </row>
    <row r="1147" spans="2:3" ht="12.75">
      <c r="B1147" s="187"/>
      <c r="C1147" s="187"/>
    </row>
    <row r="1148" spans="2:3" ht="12.75">
      <c r="B1148" s="187"/>
      <c r="C1148" s="187"/>
    </row>
    <row r="1149" spans="2:3" ht="12.75">
      <c r="B1149" s="187"/>
      <c r="C1149" s="187"/>
    </row>
    <row r="1150" spans="2:3" ht="12.75">
      <c r="B1150" s="187"/>
      <c r="C1150" s="187"/>
    </row>
    <row r="1151" spans="2:3" ht="12.75">
      <c r="B1151" s="187"/>
      <c r="C1151" s="187"/>
    </row>
    <row r="1152" spans="2:3" ht="12.75">
      <c r="B1152" s="187"/>
      <c r="C1152" s="187"/>
    </row>
    <row r="1153" spans="2:3" ht="12.75">
      <c r="B1153" s="187"/>
      <c r="C1153" s="187"/>
    </row>
    <row r="1154" spans="2:3" ht="12.75">
      <c r="B1154" s="187"/>
      <c r="C1154" s="187"/>
    </row>
    <row r="1155" spans="2:3" ht="12.75">
      <c r="B1155" s="187"/>
      <c r="C1155" s="187"/>
    </row>
    <row r="1156" spans="2:3" ht="12.75">
      <c r="B1156" s="187"/>
      <c r="C1156" s="187"/>
    </row>
    <row r="1157" spans="2:3" ht="12.75">
      <c r="B1157" s="187"/>
      <c r="C1157" s="187"/>
    </row>
    <row r="1158" spans="2:3" ht="12.75">
      <c r="B1158" s="187"/>
      <c r="C1158" s="187"/>
    </row>
    <row r="1159" spans="2:3" ht="12.75">
      <c r="B1159" s="187"/>
      <c r="C1159" s="187"/>
    </row>
    <row r="1160" spans="2:3" ht="12.75">
      <c r="B1160" s="187"/>
      <c r="C1160" s="187"/>
    </row>
    <row r="1161" spans="2:3" ht="12.75">
      <c r="B1161" s="187"/>
      <c r="C1161" s="187"/>
    </row>
    <row r="1162" spans="2:3" ht="12.75">
      <c r="B1162" s="187"/>
      <c r="C1162" s="187"/>
    </row>
    <row r="1163" spans="2:3" ht="12.75">
      <c r="B1163" s="187"/>
      <c r="C1163" s="187"/>
    </row>
    <row r="1164" spans="2:3" ht="12.75">
      <c r="B1164" s="187"/>
      <c r="C1164" s="187"/>
    </row>
    <row r="1165" spans="2:3" ht="12.75">
      <c r="B1165" s="187"/>
      <c r="C1165" s="187"/>
    </row>
    <row r="1166" spans="2:3" ht="12.75">
      <c r="B1166" s="187"/>
      <c r="C1166" s="187"/>
    </row>
    <row r="1167" spans="2:3" ht="12.75">
      <c r="B1167" s="187"/>
      <c r="C1167" s="187"/>
    </row>
    <row r="1168" spans="2:3" ht="12.75">
      <c r="B1168" s="187"/>
      <c r="C1168" s="187"/>
    </row>
    <row r="1169" spans="2:3" ht="12.75">
      <c r="B1169" s="187"/>
      <c r="C1169" s="187"/>
    </row>
    <row r="1170" spans="2:3" ht="12.75">
      <c r="B1170" s="187"/>
      <c r="C1170" s="187"/>
    </row>
    <row r="1171" spans="2:3" ht="12.75">
      <c r="B1171" s="187"/>
      <c r="C1171" s="187"/>
    </row>
    <row r="1172" spans="2:3" ht="12.75">
      <c r="B1172" s="187"/>
      <c r="C1172" s="187"/>
    </row>
    <row r="1173" spans="2:3" ht="12.75">
      <c r="B1173" s="187"/>
      <c r="C1173" s="187"/>
    </row>
    <row r="1174" spans="2:3" ht="12.75">
      <c r="B1174" s="187"/>
      <c r="C1174" s="187"/>
    </row>
    <row r="1175" spans="2:3" ht="12.75">
      <c r="B1175" s="187"/>
      <c r="C1175" s="187"/>
    </row>
    <row r="1176" spans="2:3" ht="12.75">
      <c r="B1176" s="187"/>
      <c r="C1176" s="187"/>
    </row>
    <row r="1177" spans="2:3" ht="12.75">
      <c r="B1177" s="187"/>
      <c r="C1177" s="187"/>
    </row>
    <row r="1178" spans="2:3" ht="12.75">
      <c r="B1178" s="187"/>
      <c r="C1178" s="187"/>
    </row>
    <row r="1179" spans="2:3" ht="12.75">
      <c r="B1179" s="187"/>
      <c r="C1179" s="187"/>
    </row>
    <row r="1180" spans="2:3" ht="12.75">
      <c r="B1180" s="187"/>
      <c r="C1180" s="187"/>
    </row>
    <row r="1181" spans="2:3" ht="12.75">
      <c r="B1181" s="187"/>
      <c r="C1181" s="187"/>
    </row>
    <row r="1182" spans="2:3" ht="12.75">
      <c r="B1182" s="187"/>
      <c r="C1182" s="187"/>
    </row>
    <row r="1183" spans="2:3" ht="12.75">
      <c r="B1183" s="187"/>
      <c r="C1183" s="187"/>
    </row>
    <row r="1184" spans="2:3" ht="12.75">
      <c r="B1184" s="187"/>
      <c r="C1184" s="187"/>
    </row>
    <row r="1185" spans="2:3" ht="12.75">
      <c r="B1185" s="187"/>
      <c r="C1185" s="187"/>
    </row>
    <row r="1186" spans="2:3" ht="12.75">
      <c r="B1186" s="187"/>
      <c r="C1186" s="187"/>
    </row>
    <row r="1187" spans="2:3" ht="12.75">
      <c r="B1187" s="187"/>
      <c r="C1187" s="187"/>
    </row>
    <row r="1188" spans="2:3" ht="12.75">
      <c r="B1188" s="187"/>
      <c r="C1188" s="187"/>
    </row>
    <row r="1189" spans="2:3" ht="12.75">
      <c r="B1189" s="187"/>
      <c r="C1189" s="187"/>
    </row>
    <row r="1190" spans="2:3" ht="12.75">
      <c r="B1190" s="187"/>
      <c r="C1190" s="187"/>
    </row>
    <row r="1191" spans="2:3" ht="12.75">
      <c r="B1191" s="187"/>
      <c r="C1191" s="187"/>
    </row>
    <row r="1192" spans="2:3" ht="12.75">
      <c r="B1192" s="187"/>
      <c r="C1192" s="187"/>
    </row>
    <row r="1193" spans="2:3" ht="12.75">
      <c r="B1193" s="187"/>
      <c r="C1193" s="187"/>
    </row>
    <row r="1194" spans="2:3" ht="12.75">
      <c r="B1194" s="187"/>
      <c r="C1194" s="187"/>
    </row>
    <row r="1195" spans="2:3" ht="12.75">
      <c r="B1195" s="187"/>
      <c r="C1195" s="187"/>
    </row>
    <row r="1196" spans="2:3" ht="12.75">
      <c r="B1196" s="187"/>
      <c r="C1196" s="187"/>
    </row>
    <row r="1197" spans="2:3" ht="12.75">
      <c r="B1197" s="187"/>
      <c r="C1197" s="187"/>
    </row>
    <row r="1198" spans="2:3" ht="12.75">
      <c r="B1198" s="187"/>
      <c r="C1198" s="187"/>
    </row>
    <row r="1199" spans="2:3" ht="12.75">
      <c r="B1199" s="187"/>
      <c r="C1199" s="187"/>
    </row>
    <row r="1200" spans="2:3" ht="12.75">
      <c r="B1200" s="187"/>
      <c r="C1200" s="187"/>
    </row>
    <row r="1201" spans="2:3" ht="12.75">
      <c r="B1201" s="187"/>
      <c r="C1201" s="187"/>
    </row>
    <row r="1202" spans="2:3" ht="12.75">
      <c r="B1202" s="187"/>
      <c r="C1202" s="187"/>
    </row>
    <row r="1203" spans="2:3" ht="12.75">
      <c r="B1203" s="187"/>
      <c r="C1203" s="187"/>
    </row>
    <row r="1204" spans="2:3" ht="12.75">
      <c r="B1204" s="187"/>
      <c r="C1204" s="187"/>
    </row>
    <row r="1205" spans="2:3" ht="12.75">
      <c r="B1205" s="187"/>
      <c r="C1205" s="187"/>
    </row>
    <row r="1206" spans="2:3" ht="12.75">
      <c r="B1206" s="187"/>
      <c r="C1206" s="187"/>
    </row>
    <row r="1207" spans="2:3" ht="12.75">
      <c r="B1207" s="187"/>
      <c r="C1207" s="187"/>
    </row>
    <row r="1208" spans="2:3" ht="12.75">
      <c r="B1208" s="187"/>
      <c r="C1208" s="187"/>
    </row>
    <row r="1209" spans="2:3" ht="12.75">
      <c r="B1209" s="187"/>
      <c r="C1209" s="187"/>
    </row>
    <row r="1210" spans="2:3" ht="12.75">
      <c r="B1210" s="187"/>
      <c r="C1210" s="187"/>
    </row>
    <row r="1211" spans="2:3" ht="12.75">
      <c r="B1211" s="187"/>
      <c r="C1211" s="187"/>
    </row>
    <row r="1212" spans="2:3" ht="12.75">
      <c r="B1212" s="187"/>
      <c r="C1212" s="187"/>
    </row>
    <row r="1213" spans="2:3" ht="12.75">
      <c r="B1213" s="187"/>
      <c r="C1213" s="187"/>
    </row>
    <row r="1214" spans="2:3" ht="12.75">
      <c r="B1214" s="187"/>
      <c r="C1214" s="187"/>
    </row>
    <row r="1215" spans="2:3" ht="12.75">
      <c r="B1215" s="187"/>
      <c r="C1215" s="187"/>
    </row>
    <row r="1216" spans="2:3" ht="12.75">
      <c r="B1216" s="187"/>
      <c r="C1216" s="187"/>
    </row>
    <row r="1217" spans="2:3" ht="12.75">
      <c r="B1217" s="187"/>
      <c r="C1217" s="187"/>
    </row>
    <row r="1218" spans="2:3" ht="12.75">
      <c r="B1218" s="187"/>
      <c r="C1218" s="187"/>
    </row>
    <row r="1219" spans="2:3" ht="12.75">
      <c r="B1219" s="187"/>
      <c r="C1219" s="187"/>
    </row>
    <row r="1220" spans="2:3" ht="12.75">
      <c r="B1220" s="187"/>
      <c r="C1220" s="187"/>
    </row>
    <row r="1221" spans="2:3" ht="12.75">
      <c r="B1221" s="187"/>
      <c r="C1221" s="187"/>
    </row>
    <row r="1222" spans="2:3" ht="12.75">
      <c r="B1222" s="187"/>
      <c r="C1222" s="187"/>
    </row>
    <row r="1223" spans="2:3" ht="12.75">
      <c r="B1223" s="187"/>
      <c r="C1223" s="187"/>
    </row>
    <row r="1224" spans="2:3" ht="12.75">
      <c r="B1224" s="187"/>
      <c r="C1224" s="187"/>
    </row>
    <row r="1225" spans="2:3" ht="12.75">
      <c r="B1225" s="187"/>
      <c r="C1225" s="187"/>
    </row>
    <row r="1226" spans="2:3" ht="12.75">
      <c r="B1226" s="187"/>
      <c r="C1226" s="187"/>
    </row>
    <row r="1227" spans="2:3" ht="12.75">
      <c r="B1227" s="187"/>
      <c r="C1227" s="187"/>
    </row>
    <row r="1228" spans="2:3" ht="12.75">
      <c r="B1228" s="187"/>
      <c r="C1228" s="187"/>
    </row>
    <row r="1229" spans="2:3" ht="12.75">
      <c r="B1229" s="187"/>
      <c r="C1229" s="187"/>
    </row>
    <row r="1230" spans="2:3" ht="12.75">
      <c r="B1230" s="187"/>
      <c r="C1230" s="187"/>
    </row>
    <row r="1231" spans="2:3" ht="12.75">
      <c r="B1231" s="187"/>
      <c r="C1231" s="187"/>
    </row>
    <row r="1232" spans="2:3" ht="12.75">
      <c r="B1232" s="187"/>
      <c r="C1232" s="187"/>
    </row>
    <row r="1233" spans="2:3" ht="12.75">
      <c r="B1233" s="187"/>
      <c r="C1233" s="187"/>
    </row>
    <row r="1234" spans="2:3" ht="12.75">
      <c r="B1234" s="187"/>
      <c r="C1234" s="187"/>
    </row>
    <row r="1235" spans="2:3" ht="12.75">
      <c r="B1235" s="187"/>
      <c r="C1235" s="187"/>
    </row>
    <row r="1236" spans="2:3" ht="12.75">
      <c r="B1236" s="187"/>
      <c r="C1236" s="187"/>
    </row>
    <row r="1237" spans="2:3" ht="12.75">
      <c r="B1237" s="187"/>
      <c r="C1237" s="187"/>
    </row>
    <row r="1238" spans="2:3" ht="12.75">
      <c r="B1238" s="187"/>
      <c r="C1238" s="187"/>
    </row>
    <row r="1239" spans="2:3" ht="12.75">
      <c r="B1239" s="187"/>
      <c r="C1239" s="187"/>
    </row>
    <row r="1240" spans="2:3" ht="12.75">
      <c r="B1240" s="187"/>
      <c r="C1240" s="187"/>
    </row>
    <row r="1241" spans="2:3" ht="12.75">
      <c r="B1241" s="187"/>
      <c r="C1241" s="187"/>
    </row>
    <row r="1242" spans="2:3" ht="12.75">
      <c r="B1242" s="187"/>
      <c r="C1242" s="187"/>
    </row>
    <row r="1243" spans="2:3" ht="12.75">
      <c r="B1243" s="187"/>
      <c r="C1243" s="187"/>
    </row>
    <row r="1244" spans="2:3" ht="12.75">
      <c r="B1244" s="187"/>
      <c r="C1244" s="187"/>
    </row>
    <row r="1245" spans="2:3" ht="12.75">
      <c r="B1245" s="187"/>
      <c r="C1245" s="187"/>
    </row>
    <row r="1246" spans="2:3" ht="12.75">
      <c r="B1246" s="187"/>
      <c r="C1246" s="187"/>
    </row>
    <row r="1247" spans="2:3" ht="12.75">
      <c r="B1247" s="187"/>
      <c r="C1247" s="187"/>
    </row>
    <row r="1248" spans="2:3" ht="12.75">
      <c r="B1248" s="187"/>
      <c r="C1248" s="187"/>
    </row>
    <row r="1249" spans="2:3" ht="12.75">
      <c r="B1249" s="187"/>
      <c r="C1249" s="187"/>
    </row>
    <row r="1250" spans="2:3" ht="12.75">
      <c r="B1250" s="187"/>
      <c r="C1250" s="187"/>
    </row>
    <row r="1251" spans="2:3" ht="12.75">
      <c r="B1251" s="187"/>
      <c r="C1251" s="187"/>
    </row>
    <row r="1252" spans="2:3" ht="12.75">
      <c r="B1252" s="187"/>
      <c r="C1252" s="187"/>
    </row>
    <row r="1253" spans="2:3" ht="12.75">
      <c r="B1253" s="187"/>
      <c r="C1253" s="187"/>
    </row>
    <row r="1254" spans="2:3" ht="12.75">
      <c r="B1254" s="187"/>
      <c r="C1254" s="187"/>
    </row>
    <row r="1255" spans="2:3" ht="12.75">
      <c r="B1255" s="187"/>
      <c r="C1255" s="187"/>
    </row>
    <row r="1256" spans="2:3" ht="12.75">
      <c r="B1256" s="187"/>
      <c r="C1256" s="187"/>
    </row>
    <row r="1257" spans="2:3" ht="12.75">
      <c r="B1257" s="187"/>
      <c r="C1257" s="187"/>
    </row>
    <row r="1258" spans="2:3" ht="12.75">
      <c r="B1258" s="187"/>
      <c r="C1258" s="187"/>
    </row>
    <row r="1259" spans="2:3" ht="12.75">
      <c r="B1259" s="187"/>
      <c r="C1259" s="187"/>
    </row>
    <row r="1260" spans="2:3" ht="12.75">
      <c r="B1260" s="187"/>
      <c r="C1260" s="187"/>
    </row>
    <row r="1261" spans="2:3" ht="12.75">
      <c r="B1261" s="187"/>
      <c r="C1261" s="187"/>
    </row>
    <row r="1262" spans="2:3" ht="12.75">
      <c r="B1262" s="187"/>
      <c r="C1262" s="187"/>
    </row>
    <row r="1263" spans="2:3" ht="12.75">
      <c r="B1263" s="187"/>
      <c r="C1263" s="187"/>
    </row>
    <row r="1264" spans="2:3" ht="12.75">
      <c r="B1264" s="187"/>
      <c r="C1264" s="187"/>
    </row>
    <row r="1265" spans="2:3" ht="12.75">
      <c r="B1265" s="187"/>
      <c r="C1265" s="187"/>
    </row>
    <row r="1266" spans="2:3" ht="12.75">
      <c r="B1266" s="187"/>
      <c r="C1266" s="187"/>
    </row>
    <row r="1267" spans="2:3" ht="12.75">
      <c r="B1267" s="187"/>
      <c r="C1267" s="187"/>
    </row>
    <row r="1268" spans="2:3" ht="12.75">
      <c r="B1268" s="187"/>
      <c r="C1268" s="187"/>
    </row>
    <row r="1269" spans="2:3" ht="12.75">
      <c r="B1269" s="187"/>
      <c r="C1269" s="187"/>
    </row>
    <row r="1270" spans="2:3" ht="12.75">
      <c r="B1270" s="187"/>
      <c r="C1270" s="187"/>
    </row>
    <row r="1271" spans="2:3" ht="12.75">
      <c r="B1271" s="187"/>
      <c r="C1271" s="187"/>
    </row>
    <row r="1272" spans="2:3" ht="12.75">
      <c r="B1272" s="187"/>
      <c r="C1272" s="187"/>
    </row>
    <row r="1273" spans="2:3" ht="12.75">
      <c r="B1273" s="187"/>
      <c r="C1273" s="187"/>
    </row>
    <row r="1274" spans="2:3" ht="12.75">
      <c r="B1274" s="187"/>
      <c r="C1274" s="187"/>
    </row>
    <row r="1275" spans="2:3" ht="12.75">
      <c r="B1275" s="187"/>
      <c r="C1275" s="187"/>
    </row>
    <row r="1276" spans="2:3" ht="12.75">
      <c r="B1276" s="187"/>
      <c r="C1276" s="187"/>
    </row>
    <row r="1277" spans="2:3" ht="12.75">
      <c r="B1277" s="187"/>
      <c r="C1277" s="187"/>
    </row>
    <row r="1278" spans="2:3" ht="12.75">
      <c r="B1278" s="187"/>
      <c r="C1278" s="187"/>
    </row>
    <row r="1279" spans="2:3" ht="12.75">
      <c r="B1279" s="187"/>
      <c r="C1279" s="187"/>
    </row>
    <row r="1280" spans="2:3" ht="12.75">
      <c r="B1280" s="187"/>
      <c r="C1280" s="187"/>
    </row>
    <row r="1281" spans="2:3" ht="12.75">
      <c r="B1281" s="187"/>
      <c r="C1281" s="187"/>
    </row>
    <row r="1282" spans="2:3" ht="12.75">
      <c r="B1282" s="187"/>
      <c r="C1282" s="187"/>
    </row>
    <row r="1283" spans="2:3" ht="12.75">
      <c r="B1283" s="187"/>
      <c r="C1283" s="187"/>
    </row>
    <row r="1284" spans="2:3" ht="12.75">
      <c r="B1284" s="187"/>
      <c r="C1284" s="187"/>
    </row>
    <row r="1285" spans="2:3" ht="12.75">
      <c r="B1285" s="187"/>
      <c r="C1285" s="187"/>
    </row>
    <row r="1286" spans="2:3" ht="12.75">
      <c r="B1286" s="187"/>
      <c r="C1286" s="187"/>
    </row>
    <row r="1287" spans="2:3" ht="12.75">
      <c r="B1287" s="187"/>
      <c r="C1287" s="187"/>
    </row>
    <row r="1288" spans="2:3" ht="12.75">
      <c r="B1288" s="187"/>
      <c r="C1288" s="187"/>
    </row>
    <row r="1289" spans="2:3" ht="12.75">
      <c r="B1289" s="187"/>
      <c r="C1289" s="187"/>
    </row>
    <row r="1290" spans="2:3" ht="12.75">
      <c r="B1290" s="187"/>
      <c r="C1290" s="187"/>
    </row>
    <row r="1291" spans="2:3" ht="12.75">
      <c r="B1291" s="187"/>
      <c r="C1291" s="187"/>
    </row>
    <row r="1292" spans="2:3" ht="12.75">
      <c r="B1292" s="187"/>
      <c r="C1292" s="187"/>
    </row>
    <row r="1293" spans="2:3" ht="12.75">
      <c r="B1293" s="187"/>
      <c r="C1293" s="187"/>
    </row>
    <row r="1294" spans="2:3" ht="12.75">
      <c r="B1294" s="187"/>
      <c r="C1294" s="187"/>
    </row>
    <row r="1295" spans="2:3" ht="12.75">
      <c r="B1295" s="187"/>
      <c r="C1295" s="187"/>
    </row>
    <row r="1296" spans="2:3" ht="12.75">
      <c r="B1296" s="187"/>
      <c r="C1296" s="187"/>
    </row>
    <row r="1297" spans="2:3" ht="12.75">
      <c r="B1297" s="187"/>
      <c r="C1297" s="187"/>
    </row>
    <row r="1298" spans="2:3" ht="12.75">
      <c r="B1298" s="187"/>
      <c r="C1298" s="187"/>
    </row>
    <row r="1299" spans="2:3" ht="12.75">
      <c r="B1299" s="187"/>
      <c r="C1299" s="187"/>
    </row>
    <row r="1300" spans="2:3" ht="12.75">
      <c r="B1300" s="187"/>
      <c r="C1300" s="187"/>
    </row>
    <row r="1301" spans="2:3" ht="12.75">
      <c r="B1301" s="187"/>
      <c r="C1301" s="187"/>
    </row>
    <row r="1302" spans="2:3" ht="12.75">
      <c r="B1302" s="187"/>
      <c r="C1302" s="187"/>
    </row>
    <row r="1303" spans="2:3" ht="12.75">
      <c r="B1303" s="187"/>
      <c r="C1303" s="187"/>
    </row>
    <row r="1304" spans="2:3" ht="12.75">
      <c r="B1304" s="187"/>
      <c r="C1304" s="187"/>
    </row>
    <row r="1305" spans="2:3" ht="12.75">
      <c r="B1305" s="187"/>
      <c r="C1305" s="187"/>
    </row>
    <row r="1306" spans="2:3" ht="12.75">
      <c r="B1306" s="187"/>
      <c r="C1306" s="187"/>
    </row>
    <row r="1307" spans="2:3" ht="12.75">
      <c r="B1307" s="187"/>
      <c r="C1307" s="187"/>
    </row>
    <row r="1308" spans="2:3" ht="12.75">
      <c r="B1308" s="187"/>
      <c r="C1308" s="187"/>
    </row>
    <row r="1309" spans="2:3" ht="12.75">
      <c r="B1309" s="187"/>
      <c r="C1309" s="187"/>
    </row>
    <row r="1310" spans="2:3" ht="12.75">
      <c r="B1310" s="187"/>
      <c r="C1310" s="187"/>
    </row>
    <row r="1311" spans="2:3" ht="12.75">
      <c r="B1311" s="187"/>
      <c r="C1311" s="187"/>
    </row>
    <row r="1312" spans="2:3" ht="12.75">
      <c r="B1312" s="187"/>
      <c r="C1312" s="187"/>
    </row>
    <row r="1313" spans="2:3" ht="12.75">
      <c r="B1313" s="187"/>
      <c r="C1313" s="187"/>
    </row>
    <row r="1314" spans="2:3" ht="12.75">
      <c r="B1314" s="187"/>
      <c r="C1314" s="187"/>
    </row>
    <row r="1315" spans="2:3" ht="12.75">
      <c r="B1315" s="187"/>
      <c r="C1315" s="187"/>
    </row>
    <row r="1316" spans="2:3" ht="12.75">
      <c r="B1316" s="187"/>
      <c r="C1316" s="187"/>
    </row>
    <row r="1317" spans="2:3" ht="12.75">
      <c r="B1317" s="187"/>
      <c r="C1317" s="187"/>
    </row>
    <row r="1318" spans="2:3" ht="12.75">
      <c r="B1318" s="187"/>
      <c r="C1318" s="187"/>
    </row>
    <row r="1319" spans="2:3" ht="12.75">
      <c r="B1319" s="187"/>
      <c r="C1319" s="187"/>
    </row>
    <row r="1320" spans="2:3" ht="12.75">
      <c r="B1320" s="187"/>
      <c r="C1320" s="187"/>
    </row>
    <row r="1321" spans="2:3" ht="12.75">
      <c r="B1321" s="187"/>
      <c r="C1321" s="187"/>
    </row>
    <row r="1322" spans="2:3" ht="12.75">
      <c r="B1322" s="187"/>
      <c r="C1322" s="187"/>
    </row>
    <row r="1323" spans="2:3" ht="12.75">
      <c r="B1323" s="187"/>
      <c r="C1323" s="187"/>
    </row>
    <row r="1324" spans="2:3" ht="12.75">
      <c r="B1324" s="187"/>
      <c r="C1324" s="187"/>
    </row>
    <row r="1325" spans="2:3" ht="12.75">
      <c r="B1325" s="187"/>
      <c r="C1325" s="187"/>
    </row>
    <row r="1326" spans="2:3" ht="12.75">
      <c r="B1326" s="187"/>
      <c r="C1326" s="187"/>
    </row>
    <row r="1327" spans="2:3" ht="12.75">
      <c r="B1327" s="187"/>
      <c r="C1327" s="187"/>
    </row>
    <row r="1328" spans="2:3" ht="12.75">
      <c r="B1328" s="187"/>
      <c r="C1328" s="187"/>
    </row>
    <row r="1329" spans="2:3" ht="12.75">
      <c r="B1329" s="187"/>
      <c r="C1329" s="187"/>
    </row>
    <row r="1330" spans="2:3" ht="12.75">
      <c r="B1330" s="187"/>
      <c r="C1330" s="187"/>
    </row>
    <row r="1331" spans="2:3" ht="12.75">
      <c r="B1331" s="187"/>
      <c r="C1331" s="187"/>
    </row>
    <row r="1332" spans="2:3" ht="12.75">
      <c r="B1332" s="187"/>
      <c r="C1332" s="187"/>
    </row>
    <row r="1333" spans="2:3" ht="12.75">
      <c r="B1333" s="187"/>
      <c r="C1333" s="187"/>
    </row>
    <row r="1334" spans="2:3" ht="12.75">
      <c r="B1334" s="187"/>
      <c r="C1334" s="187"/>
    </row>
    <row r="1335" spans="2:3" ht="12.75">
      <c r="B1335" s="187"/>
      <c r="C1335" s="187"/>
    </row>
    <row r="1336" spans="2:3" ht="12.75">
      <c r="B1336" s="187"/>
      <c r="C1336" s="187"/>
    </row>
    <row r="1337" spans="2:3" ht="12.75">
      <c r="B1337" s="187"/>
      <c r="C1337" s="187"/>
    </row>
    <row r="1338" spans="2:3" ht="12.75">
      <c r="B1338" s="187"/>
      <c r="C1338" s="187"/>
    </row>
    <row r="1339" spans="2:3" ht="12.75">
      <c r="B1339" s="187"/>
      <c r="C1339" s="187"/>
    </row>
    <row r="1340" spans="2:3" ht="12.75">
      <c r="B1340" s="187"/>
      <c r="C1340" s="187"/>
    </row>
    <row r="1341" spans="2:3" ht="12.75">
      <c r="B1341" s="187"/>
      <c r="C1341" s="187"/>
    </row>
    <row r="1342" spans="2:3" ht="12.75">
      <c r="B1342" s="187"/>
      <c r="C1342" s="187"/>
    </row>
    <row r="1343" spans="2:3" ht="12.75">
      <c r="B1343" s="187"/>
      <c r="C1343" s="187"/>
    </row>
    <row r="1344" spans="2:3" ht="12.75">
      <c r="B1344" s="187"/>
      <c r="C1344" s="187"/>
    </row>
    <row r="1345" spans="2:3" ht="12.75">
      <c r="B1345" s="187"/>
      <c r="C1345" s="187"/>
    </row>
    <row r="1346" spans="2:3" ht="12.75">
      <c r="B1346" s="187"/>
      <c r="C1346" s="187"/>
    </row>
    <row r="1347" spans="2:3" ht="12.75">
      <c r="B1347" s="187"/>
      <c r="C1347" s="187"/>
    </row>
    <row r="1348" spans="2:3" ht="12.75">
      <c r="B1348" s="187"/>
      <c r="C1348" s="187"/>
    </row>
    <row r="1349" spans="2:3" ht="12.75">
      <c r="B1349" s="187"/>
      <c r="C1349" s="187"/>
    </row>
    <row r="1350" spans="2:3" ht="12.75">
      <c r="B1350" s="187"/>
      <c r="C1350" s="187"/>
    </row>
    <row r="1351" spans="2:3" ht="12.75">
      <c r="B1351" s="187"/>
      <c r="C1351" s="187"/>
    </row>
    <row r="1352" spans="2:3" ht="12.75">
      <c r="B1352" s="187"/>
      <c r="C1352" s="187"/>
    </row>
    <row r="1353" spans="2:3" ht="12.75">
      <c r="B1353" s="187"/>
      <c r="C1353" s="187"/>
    </row>
    <row r="1354" spans="2:3" ht="12.75">
      <c r="B1354" s="187"/>
      <c r="C1354" s="187"/>
    </row>
    <row r="1355" spans="2:3" ht="12.75">
      <c r="B1355" s="187"/>
      <c r="C1355" s="187"/>
    </row>
    <row r="1356" spans="2:3" ht="12.75">
      <c r="B1356" s="187"/>
      <c r="C1356" s="187"/>
    </row>
    <row r="1357" spans="2:3" ht="12.75">
      <c r="B1357" s="187"/>
      <c r="C1357" s="187"/>
    </row>
    <row r="1358" spans="2:3" ht="12.75">
      <c r="B1358" s="187"/>
      <c r="C1358" s="187"/>
    </row>
    <row r="1359" spans="2:3" ht="12.75">
      <c r="B1359" s="187"/>
      <c r="C1359" s="187"/>
    </row>
    <row r="1360" spans="2:3" ht="12.75">
      <c r="B1360" s="187"/>
      <c r="C1360" s="187"/>
    </row>
    <row r="1361" spans="2:3" ht="12.75">
      <c r="B1361" s="187"/>
      <c r="C1361" s="187"/>
    </row>
    <row r="1362" spans="2:3" ht="12.75">
      <c r="B1362" s="187"/>
      <c r="C1362" s="187"/>
    </row>
    <row r="1363" spans="2:3" ht="12.75">
      <c r="B1363" s="187"/>
      <c r="C1363" s="187"/>
    </row>
    <row r="1364" spans="2:3" ht="12.75">
      <c r="B1364" s="187"/>
      <c r="C1364" s="187"/>
    </row>
    <row r="1365" spans="2:3" ht="12.75">
      <c r="B1365" s="187"/>
      <c r="C1365" s="187"/>
    </row>
    <row r="1366" spans="2:3" ht="12.75">
      <c r="B1366" s="187"/>
      <c r="C1366" s="187"/>
    </row>
    <row r="1367" spans="2:3" ht="12.75">
      <c r="B1367" s="187"/>
      <c r="C1367" s="187"/>
    </row>
    <row r="1368" spans="2:3" ht="12.75">
      <c r="B1368" s="187"/>
      <c r="C1368" s="187"/>
    </row>
    <row r="1369" spans="2:3" ht="12.75">
      <c r="B1369" s="187"/>
      <c r="C1369" s="187"/>
    </row>
    <row r="1370" spans="2:3" ht="12.75">
      <c r="B1370" s="187"/>
      <c r="C1370" s="187"/>
    </row>
    <row r="1371" spans="2:3" ht="12.75">
      <c r="B1371" s="187"/>
      <c r="C1371" s="187"/>
    </row>
    <row r="1372" spans="2:3" ht="12.75">
      <c r="B1372" s="187"/>
      <c r="C1372" s="187"/>
    </row>
    <row r="1373" spans="2:3" ht="12.75">
      <c r="B1373" s="187"/>
      <c r="C1373" s="187"/>
    </row>
    <row r="1374" spans="2:3" ht="12.75">
      <c r="B1374" s="187"/>
      <c r="C1374" s="187"/>
    </row>
    <row r="1375" spans="2:3" ht="12.75">
      <c r="B1375" s="187"/>
      <c r="C1375" s="187"/>
    </row>
    <row r="1376" spans="2:3" ht="12.75">
      <c r="B1376" s="187"/>
      <c r="C1376" s="187"/>
    </row>
    <row r="1377" spans="2:3" ht="12.75">
      <c r="B1377" s="187"/>
      <c r="C1377" s="187"/>
    </row>
    <row r="1378" spans="2:3" ht="12.75">
      <c r="B1378" s="187"/>
      <c r="C1378" s="187"/>
    </row>
    <row r="1379" spans="2:3" ht="12.75">
      <c r="B1379" s="187"/>
      <c r="C1379" s="187"/>
    </row>
    <row r="1380" spans="2:3" ht="12.75">
      <c r="B1380" s="187"/>
      <c r="C1380" s="187"/>
    </row>
    <row r="1381" spans="2:3" ht="12.75">
      <c r="B1381" s="187"/>
      <c r="C1381" s="187"/>
    </row>
    <row r="1382" spans="2:3" ht="12.75">
      <c r="B1382" s="187"/>
      <c r="C1382" s="187"/>
    </row>
    <row r="1383" spans="2:3" ht="12.75">
      <c r="B1383" s="187"/>
      <c r="C1383" s="187"/>
    </row>
    <row r="1384" spans="2:3" ht="12.75">
      <c r="B1384" s="187"/>
      <c r="C1384" s="187"/>
    </row>
    <row r="1385" spans="2:3" ht="12.75">
      <c r="B1385" s="187"/>
      <c r="C1385" s="187"/>
    </row>
    <row r="1386" spans="2:3" ht="12.75">
      <c r="B1386" s="187"/>
      <c r="C1386" s="187"/>
    </row>
    <row r="1387" spans="2:3" ht="12.75">
      <c r="B1387" s="187"/>
      <c r="C1387" s="187"/>
    </row>
    <row r="1388" spans="2:3" ht="12.75">
      <c r="B1388" s="187"/>
      <c r="C1388" s="187"/>
    </row>
    <row r="1389" spans="2:3" ht="12.75">
      <c r="B1389" s="187"/>
      <c r="C1389" s="187"/>
    </row>
    <row r="1390" spans="2:3" ht="12.75">
      <c r="B1390" s="187"/>
      <c r="C1390" s="187"/>
    </row>
    <row r="1391" spans="2:3" ht="12.75">
      <c r="B1391" s="187"/>
      <c r="C1391" s="187"/>
    </row>
    <row r="1392" spans="2:3" ht="12.75">
      <c r="B1392" s="187"/>
      <c r="C1392" s="187"/>
    </row>
    <row r="1393" spans="2:3" ht="12.75">
      <c r="B1393" s="187"/>
      <c r="C1393" s="187"/>
    </row>
    <row r="1394" spans="2:3" ht="12.75">
      <c r="B1394" s="187"/>
      <c r="C1394" s="187"/>
    </row>
    <row r="1395" spans="2:3" ht="12.75">
      <c r="B1395" s="187"/>
      <c r="C1395" s="187"/>
    </row>
    <row r="1396" spans="2:3" ht="12.75">
      <c r="B1396" s="187"/>
      <c r="C1396" s="187"/>
    </row>
    <row r="1397" spans="2:3" ht="12.75">
      <c r="B1397" s="187"/>
      <c r="C1397" s="187"/>
    </row>
    <row r="1398" spans="2:3" ht="12.75">
      <c r="B1398" s="187"/>
      <c r="C1398" s="187"/>
    </row>
    <row r="1399" spans="2:3" ht="12.75">
      <c r="B1399" s="187"/>
      <c r="C1399" s="187"/>
    </row>
    <row r="1400" spans="2:3" ht="12.75">
      <c r="B1400" s="187"/>
      <c r="C1400" s="187"/>
    </row>
    <row r="1401" spans="2:3" ht="12.75">
      <c r="B1401" s="187"/>
      <c r="C1401" s="187"/>
    </row>
    <row r="1402" spans="2:3" ht="12.75">
      <c r="B1402" s="187"/>
      <c r="C1402" s="187"/>
    </row>
    <row r="1403" spans="2:3" ht="12.75">
      <c r="B1403" s="187"/>
      <c r="C1403" s="187"/>
    </row>
    <row r="1404" spans="2:3" ht="12.75">
      <c r="B1404" s="187"/>
      <c r="C1404" s="187"/>
    </row>
    <row r="1405" spans="2:3" ht="12.75">
      <c r="B1405" s="187"/>
      <c r="C1405" s="187"/>
    </row>
    <row r="1406" spans="2:3" ht="12.75">
      <c r="B1406" s="187"/>
      <c r="C1406" s="187"/>
    </row>
    <row r="1407" spans="2:3" ht="12.75">
      <c r="B1407" s="187"/>
      <c r="C1407" s="187"/>
    </row>
    <row r="1408" spans="2:3" ht="12.75">
      <c r="B1408" s="187"/>
      <c r="C1408" s="187"/>
    </row>
    <row r="1409" spans="2:3" ht="12.75">
      <c r="B1409" s="187"/>
      <c r="C1409" s="187"/>
    </row>
    <row r="1410" spans="2:3" ht="12.75">
      <c r="B1410" s="187"/>
      <c r="C1410" s="187"/>
    </row>
    <row r="1411" spans="2:3" ht="12.75">
      <c r="B1411" s="187"/>
      <c r="C1411" s="187"/>
    </row>
    <row r="1412" spans="2:3" ht="12.75">
      <c r="B1412" s="187"/>
      <c r="C1412" s="187"/>
    </row>
    <row r="1413" spans="2:3" ht="12.75">
      <c r="B1413" s="187"/>
      <c r="C1413" s="187"/>
    </row>
    <row r="1414" spans="2:3" ht="12.75">
      <c r="B1414" s="187"/>
      <c r="C1414" s="187"/>
    </row>
    <row r="1415" spans="2:3" ht="12.75">
      <c r="B1415" s="187"/>
      <c r="C1415" s="187"/>
    </row>
    <row r="1416" spans="2:3" ht="12.75">
      <c r="B1416" s="187"/>
      <c r="C1416" s="187"/>
    </row>
    <row r="1417" spans="2:3" ht="12.75">
      <c r="B1417" s="187"/>
      <c r="C1417" s="187"/>
    </row>
    <row r="1418" spans="2:3" ht="12.75">
      <c r="B1418" s="187"/>
      <c r="C1418" s="187"/>
    </row>
    <row r="1419" spans="2:3" ht="12.75">
      <c r="B1419" s="187"/>
      <c r="C1419" s="187"/>
    </row>
    <row r="1420" spans="2:3" ht="12.75">
      <c r="B1420" s="187"/>
      <c r="C1420" s="187"/>
    </row>
    <row r="1421" spans="2:3" ht="12.75">
      <c r="B1421" s="187"/>
      <c r="C1421" s="187"/>
    </row>
    <row r="1422" spans="2:3" ht="12.75">
      <c r="B1422" s="187"/>
      <c r="C1422" s="187"/>
    </row>
    <row r="1423" spans="2:3" ht="12.75">
      <c r="B1423" s="187"/>
      <c r="C1423" s="187"/>
    </row>
    <row r="1424" spans="2:3" ht="12.75">
      <c r="B1424" s="187"/>
      <c r="C1424" s="187"/>
    </row>
    <row r="1425" spans="2:3" ht="12.75">
      <c r="B1425" s="187"/>
      <c r="C1425" s="187"/>
    </row>
    <row r="1426" spans="2:3" ht="12.75">
      <c r="B1426" s="187"/>
      <c r="C1426" s="187"/>
    </row>
    <row r="1427" spans="2:3" ht="12.75">
      <c r="B1427" s="187"/>
      <c r="C1427" s="187"/>
    </row>
    <row r="1428" spans="2:3" ht="12.75">
      <c r="B1428" s="187"/>
      <c r="C1428" s="187"/>
    </row>
    <row r="1429" spans="2:3" ht="12.75">
      <c r="B1429" s="187"/>
      <c r="C1429" s="187"/>
    </row>
    <row r="1430" spans="2:3" ht="12.75">
      <c r="B1430" s="187"/>
      <c r="C1430" s="187"/>
    </row>
    <row r="1431" spans="2:3" ht="12.75">
      <c r="B1431" s="187"/>
      <c r="C1431" s="187"/>
    </row>
    <row r="1432" spans="2:3" ht="12.75">
      <c r="B1432" s="187"/>
      <c r="C1432" s="187"/>
    </row>
    <row r="1433" spans="2:3" ht="12.75">
      <c r="B1433" s="187"/>
      <c r="C1433" s="187"/>
    </row>
    <row r="1434" spans="2:3" ht="12.75">
      <c r="B1434" s="187"/>
      <c r="C1434" s="187"/>
    </row>
    <row r="1435" spans="2:3" ht="12.75">
      <c r="B1435" s="187"/>
      <c r="C1435" s="187"/>
    </row>
    <row r="1436" spans="2:3" ht="12.75">
      <c r="B1436" s="187"/>
      <c r="C1436" s="187"/>
    </row>
    <row r="1437" spans="2:3" ht="12.75">
      <c r="B1437" s="187"/>
      <c r="C1437" s="187"/>
    </row>
    <row r="1438" spans="2:3" ht="12.75">
      <c r="B1438" s="187"/>
      <c r="C1438" s="187"/>
    </row>
    <row r="1439" spans="2:3" ht="12.75">
      <c r="B1439" s="187"/>
      <c r="C1439" s="187"/>
    </row>
    <row r="1440" spans="2:3" ht="12.75">
      <c r="B1440" s="187"/>
      <c r="C1440" s="187"/>
    </row>
    <row r="1441" spans="2:3" ht="12.75">
      <c r="B1441" s="187"/>
      <c r="C1441" s="187"/>
    </row>
    <row r="1442" spans="2:3" ht="12.75">
      <c r="B1442" s="187"/>
      <c r="C1442" s="187"/>
    </row>
    <row r="1443" spans="2:3" ht="12.75">
      <c r="B1443" s="187"/>
      <c r="C1443" s="187"/>
    </row>
    <row r="1444" spans="2:3" ht="12.75">
      <c r="B1444" s="187"/>
      <c r="C1444" s="187"/>
    </row>
    <row r="1445" spans="2:3" ht="12.75">
      <c r="B1445" s="187"/>
      <c r="C1445" s="187"/>
    </row>
    <row r="1446" spans="2:3" ht="12.75">
      <c r="B1446" s="187"/>
      <c r="C1446" s="187"/>
    </row>
    <row r="1447" spans="2:3" ht="12.75">
      <c r="B1447" s="187"/>
      <c r="C1447" s="187"/>
    </row>
    <row r="1448" spans="2:3" ht="12.75">
      <c r="B1448" s="187"/>
      <c r="C1448" s="187"/>
    </row>
    <row r="1449" spans="2:3" ht="12.75">
      <c r="B1449" s="187"/>
      <c r="C1449" s="187"/>
    </row>
    <row r="1450" spans="2:3" ht="12.75">
      <c r="B1450" s="187"/>
      <c r="C1450" s="187"/>
    </row>
    <row r="1451" spans="2:3" ht="12.75">
      <c r="B1451" s="187"/>
      <c r="C1451" s="187"/>
    </row>
    <row r="1452" spans="2:3" ht="12.75">
      <c r="B1452" s="187"/>
      <c r="C1452" s="187"/>
    </row>
    <row r="1453" spans="2:3" ht="12.75">
      <c r="B1453" s="187"/>
      <c r="C1453" s="187"/>
    </row>
    <row r="1454" spans="2:3" ht="12.75">
      <c r="B1454" s="187"/>
      <c r="C1454" s="187"/>
    </row>
    <row r="1455" spans="2:3" ht="12.75">
      <c r="B1455" s="187"/>
      <c r="C1455" s="187"/>
    </row>
    <row r="1456" spans="2:3" ht="12.75">
      <c r="B1456" s="187"/>
      <c r="C1456" s="187"/>
    </row>
    <row r="1457" spans="2:3" ht="12.75">
      <c r="B1457" s="187"/>
      <c r="C1457" s="187"/>
    </row>
    <row r="1458" spans="2:3" ht="12.75">
      <c r="B1458" s="187"/>
      <c r="C1458" s="187"/>
    </row>
    <row r="1459" spans="2:3" ht="12.75">
      <c r="B1459" s="187"/>
      <c r="C1459" s="187"/>
    </row>
    <row r="1460" spans="2:3" ht="12.75">
      <c r="B1460" s="187"/>
      <c r="C1460" s="187"/>
    </row>
    <row r="1461" spans="2:3" ht="12.75">
      <c r="B1461" s="187"/>
      <c r="C1461" s="187"/>
    </row>
    <row r="1462" spans="2:3" ht="12.75">
      <c r="B1462" s="187"/>
      <c r="C1462" s="187"/>
    </row>
    <row r="1463" spans="2:3" ht="12.75">
      <c r="B1463" s="187"/>
      <c r="C1463" s="187"/>
    </row>
    <row r="1464" spans="2:3" ht="12.75">
      <c r="B1464" s="187"/>
      <c r="C1464" s="187"/>
    </row>
    <row r="1465" spans="2:3" ht="12.75">
      <c r="B1465" s="187"/>
      <c r="C1465" s="187"/>
    </row>
    <row r="1466" spans="2:3" ht="12.75">
      <c r="B1466" s="187"/>
      <c r="C1466" s="187"/>
    </row>
    <row r="1467" spans="2:3" ht="12.75">
      <c r="B1467" s="187"/>
      <c r="C1467" s="187"/>
    </row>
    <row r="1468" spans="2:3" ht="12.75">
      <c r="B1468" s="187"/>
      <c r="C1468" s="187"/>
    </row>
    <row r="1469" spans="2:3" ht="12.75">
      <c r="B1469" s="187"/>
      <c r="C1469" s="187"/>
    </row>
    <row r="1470" spans="2:3" ht="12.75">
      <c r="B1470" s="187"/>
      <c r="C1470" s="187"/>
    </row>
    <row r="1471" spans="2:3" ht="12.75">
      <c r="B1471" s="187"/>
      <c r="C1471" s="187"/>
    </row>
    <row r="1472" spans="2:3" ht="12.75">
      <c r="B1472" s="187"/>
      <c r="C1472" s="187"/>
    </row>
    <row r="1473" spans="2:3" ht="12.75">
      <c r="B1473" s="187"/>
      <c r="C1473" s="187"/>
    </row>
    <row r="1474" spans="2:3" ht="12.75">
      <c r="B1474" s="187"/>
      <c r="C1474" s="187"/>
    </row>
    <row r="1475" spans="2:3" ht="12.75">
      <c r="B1475" s="187"/>
      <c r="C1475" s="187"/>
    </row>
    <row r="1476" spans="2:3" ht="12.75">
      <c r="B1476" s="187"/>
      <c r="C1476" s="187"/>
    </row>
    <row r="1477" spans="2:3" ht="12.75">
      <c r="B1477" s="187"/>
      <c r="C1477" s="187"/>
    </row>
    <row r="1478" spans="2:3" ht="12.75">
      <c r="B1478" s="187"/>
      <c r="C1478" s="187"/>
    </row>
    <row r="1479" spans="2:3" ht="12.75">
      <c r="B1479" s="187"/>
      <c r="C1479" s="187"/>
    </row>
    <row r="1480" spans="2:3" ht="12.75">
      <c r="B1480" s="187"/>
      <c r="C1480" s="187"/>
    </row>
    <row r="1481" spans="2:3" ht="12.75">
      <c r="B1481" s="187"/>
      <c r="C1481" s="187"/>
    </row>
    <row r="1482" spans="2:3" ht="12.75">
      <c r="B1482" s="187"/>
      <c r="C1482" s="187"/>
    </row>
    <row r="1483" spans="2:3" ht="12.75">
      <c r="B1483" s="187"/>
      <c r="C1483" s="187"/>
    </row>
    <row r="1484" spans="2:3" ht="12.75">
      <c r="B1484" s="187"/>
      <c r="C1484" s="187"/>
    </row>
    <row r="1485" spans="2:3" ht="12.75">
      <c r="B1485" s="187"/>
      <c r="C1485" s="187"/>
    </row>
    <row r="1486" spans="2:3" ht="12.75">
      <c r="B1486" s="187"/>
      <c r="C1486" s="187"/>
    </row>
    <row r="1487" spans="2:3" ht="12.75">
      <c r="B1487" s="187"/>
      <c r="C1487" s="187"/>
    </row>
    <row r="1488" spans="2:3" ht="12.75">
      <c r="B1488" s="187"/>
      <c r="C1488" s="187"/>
    </row>
    <row r="1489" spans="2:3" ht="12.75">
      <c r="B1489" s="187"/>
      <c r="C1489" s="187"/>
    </row>
    <row r="1490" spans="2:3" ht="12.75">
      <c r="B1490" s="187"/>
      <c r="C1490" s="187"/>
    </row>
    <row r="1491" spans="2:3" ht="12.75">
      <c r="B1491" s="187"/>
      <c r="C1491" s="187"/>
    </row>
    <row r="1492" spans="2:3" ht="12.75">
      <c r="B1492" s="187"/>
      <c r="C1492" s="187"/>
    </row>
    <row r="1493" spans="2:3" ht="12.75">
      <c r="B1493" s="187"/>
      <c r="C1493" s="187"/>
    </row>
    <row r="1494" spans="2:3" ht="12.75">
      <c r="B1494" s="187"/>
      <c r="C1494" s="187"/>
    </row>
    <row r="1495" spans="2:3" ht="12.75">
      <c r="B1495" s="187"/>
      <c r="C1495" s="187"/>
    </row>
    <row r="1496" spans="2:3" ht="12.75">
      <c r="B1496" s="187"/>
      <c r="C1496" s="187"/>
    </row>
    <row r="1497" spans="2:3" ht="12.75">
      <c r="B1497" s="187"/>
      <c r="C1497" s="187"/>
    </row>
    <row r="1498" spans="2:3" ht="12.75">
      <c r="B1498" s="187"/>
      <c r="C1498" s="187"/>
    </row>
    <row r="1499" spans="2:3" ht="12.75">
      <c r="B1499" s="187"/>
      <c r="C1499" s="187"/>
    </row>
    <row r="1500" spans="2:3" ht="12.75">
      <c r="B1500" s="187"/>
      <c r="C1500" s="187"/>
    </row>
    <row r="1501" spans="2:3" ht="12.75">
      <c r="B1501" s="187"/>
      <c r="C1501" s="187"/>
    </row>
    <row r="1502" spans="2:3" ht="12.75">
      <c r="B1502" s="187"/>
      <c r="C1502" s="187"/>
    </row>
    <row r="1503" spans="2:3" ht="12.75">
      <c r="B1503" s="187"/>
      <c r="C1503" s="187"/>
    </row>
    <row r="1504" spans="2:3" ht="12.75">
      <c r="B1504" s="187"/>
      <c r="C1504" s="187"/>
    </row>
    <row r="1505" spans="2:3" ht="12.75">
      <c r="B1505" s="187"/>
      <c r="C1505" s="187"/>
    </row>
    <row r="1506" spans="2:3" ht="12.75">
      <c r="B1506" s="187"/>
      <c r="C1506" s="187"/>
    </row>
    <row r="1507" spans="2:3" ht="12.75">
      <c r="B1507" s="187"/>
      <c r="C1507" s="187"/>
    </row>
    <row r="1508" spans="2:3" ht="12.75">
      <c r="B1508" s="187"/>
      <c r="C1508" s="187"/>
    </row>
    <row r="1509" spans="2:3" ht="12.75">
      <c r="B1509" s="187"/>
      <c r="C1509" s="187"/>
    </row>
    <row r="1510" spans="2:3" ht="12.75">
      <c r="B1510" s="187"/>
      <c r="C1510" s="187"/>
    </row>
    <row r="1511" spans="2:3" ht="12.75">
      <c r="B1511" s="187"/>
      <c r="C1511" s="187"/>
    </row>
    <row r="1512" spans="2:3" ht="12.75">
      <c r="B1512" s="187"/>
      <c r="C1512" s="187"/>
    </row>
    <row r="1513" spans="2:3" ht="12.75">
      <c r="B1513" s="187"/>
      <c r="C1513" s="187"/>
    </row>
    <row r="1514" spans="2:3" ht="12.75">
      <c r="B1514" s="187"/>
      <c r="C1514" s="187"/>
    </row>
    <row r="1515" spans="2:3" ht="12.75">
      <c r="B1515" s="187"/>
      <c r="C1515" s="187"/>
    </row>
    <row r="1516" spans="2:3" ht="12.75">
      <c r="B1516" s="187"/>
      <c r="C1516" s="187"/>
    </row>
    <row r="1517" spans="2:3" ht="12.75">
      <c r="B1517" s="187"/>
      <c r="C1517" s="187"/>
    </row>
    <row r="1518" spans="2:3" ht="12.75">
      <c r="B1518" s="187"/>
      <c r="C1518" s="187"/>
    </row>
    <row r="1519" spans="2:3" ht="12.75">
      <c r="B1519" s="187"/>
      <c r="C1519" s="187"/>
    </row>
    <row r="1520" spans="2:3" ht="12.75">
      <c r="B1520" s="187"/>
      <c r="C1520" s="187"/>
    </row>
    <row r="1521" spans="2:3" ht="12.75">
      <c r="B1521" s="187"/>
      <c r="C1521" s="187"/>
    </row>
    <row r="1522" spans="2:3" ht="12.75">
      <c r="B1522" s="187"/>
      <c r="C1522" s="187"/>
    </row>
    <row r="1523" spans="2:3" ht="12.75">
      <c r="B1523" s="187"/>
      <c r="C1523" s="187"/>
    </row>
    <row r="1524" spans="2:3" ht="12.75">
      <c r="B1524" s="187"/>
      <c r="C1524" s="187"/>
    </row>
    <row r="1525" spans="2:3" ht="12.75">
      <c r="B1525" s="187"/>
      <c r="C1525" s="187"/>
    </row>
    <row r="1526" spans="2:3" ht="12.75">
      <c r="B1526" s="187"/>
      <c r="C1526" s="187"/>
    </row>
    <row r="1527" spans="2:3" ht="12.75">
      <c r="B1527" s="187"/>
      <c r="C1527" s="187"/>
    </row>
    <row r="1528" spans="2:3" ht="12.75">
      <c r="B1528" s="187"/>
      <c r="C1528" s="187"/>
    </row>
    <row r="1529" spans="2:3" ht="12.75">
      <c r="B1529" s="187"/>
      <c r="C1529" s="187"/>
    </row>
    <row r="1530" spans="2:3" ht="12.75">
      <c r="B1530" s="187"/>
      <c r="C1530" s="187"/>
    </row>
    <row r="1531" spans="2:3" ht="12.75">
      <c r="B1531" s="187"/>
      <c r="C1531" s="187"/>
    </row>
    <row r="1532" spans="2:3" ht="12.75">
      <c r="B1532" s="187"/>
      <c r="C1532" s="187"/>
    </row>
    <row r="1533" spans="2:3" ht="12.75">
      <c r="B1533" s="187"/>
      <c r="C1533" s="187"/>
    </row>
    <row r="1534" spans="2:3" ht="12.75">
      <c r="B1534" s="187"/>
      <c r="C1534" s="187"/>
    </row>
    <row r="1535" spans="2:3" ht="12.75">
      <c r="B1535" s="187"/>
      <c r="C1535" s="187"/>
    </row>
    <row r="1536" spans="2:3" ht="12.75">
      <c r="B1536" s="187"/>
      <c r="C1536" s="187"/>
    </row>
    <row r="1537" spans="2:3" ht="12.75">
      <c r="B1537" s="187"/>
      <c r="C1537" s="187"/>
    </row>
    <row r="1538" spans="2:3" ht="12.75">
      <c r="B1538" s="187"/>
      <c r="C1538" s="187"/>
    </row>
    <row r="1539" spans="2:3" ht="12.75">
      <c r="B1539" s="187"/>
      <c r="C1539" s="187"/>
    </row>
    <row r="1540" spans="2:3" ht="12.75">
      <c r="B1540" s="187"/>
      <c r="C1540" s="187"/>
    </row>
    <row r="1541" spans="2:3" ht="12.75">
      <c r="B1541" s="187"/>
      <c r="C1541" s="187"/>
    </row>
    <row r="1542" spans="2:3" ht="12.75">
      <c r="B1542" s="187"/>
      <c r="C1542" s="187"/>
    </row>
    <row r="1543" spans="2:3" ht="12.75">
      <c r="B1543" s="187"/>
      <c r="C1543" s="187"/>
    </row>
    <row r="1544" spans="2:3" ht="12.75">
      <c r="B1544" s="187"/>
      <c r="C1544" s="187"/>
    </row>
    <row r="1545" spans="2:3" ht="12.75">
      <c r="B1545" s="187"/>
      <c r="C1545" s="187"/>
    </row>
    <row r="1546" spans="2:3" ht="12.75">
      <c r="B1546" s="187"/>
      <c r="C1546" s="187"/>
    </row>
    <row r="1547" spans="2:3" ht="12.75">
      <c r="B1547" s="187"/>
      <c r="C1547" s="187"/>
    </row>
    <row r="1548" spans="2:3" ht="12.75">
      <c r="B1548" s="187"/>
      <c r="C1548" s="187"/>
    </row>
    <row r="1549" spans="2:3" ht="12.75">
      <c r="B1549" s="187"/>
      <c r="C1549" s="187"/>
    </row>
    <row r="1550" spans="2:3" ht="12.75">
      <c r="B1550" s="187"/>
      <c r="C1550" s="187"/>
    </row>
    <row r="1551" spans="2:3" ht="12.75">
      <c r="B1551" s="187"/>
      <c r="C1551" s="187"/>
    </row>
    <row r="1552" spans="2:3" ht="12.75">
      <c r="B1552" s="187"/>
      <c r="C1552" s="187"/>
    </row>
    <row r="1553" spans="2:3" ht="12.75">
      <c r="B1553" s="187"/>
      <c r="C1553" s="187"/>
    </row>
    <row r="1554" spans="2:3" ht="12.75">
      <c r="B1554" s="187"/>
      <c r="C1554" s="187"/>
    </row>
    <row r="1555" spans="2:3" ht="12.75">
      <c r="B1555" s="187"/>
      <c r="C1555" s="187"/>
    </row>
    <row r="1556" spans="2:3" ht="12.75">
      <c r="B1556" s="187"/>
      <c r="C1556" s="187"/>
    </row>
    <row r="1557" spans="2:3" ht="12.75">
      <c r="B1557" s="187"/>
      <c r="C1557" s="187"/>
    </row>
    <row r="1558" spans="2:3" ht="12.75">
      <c r="B1558" s="187"/>
      <c r="C1558" s="187"/>
    </row>
    <row r="1559" spans="2:3" ht="12.75">
      <c r="B1559" s="187"/>
      <c r="C1559" s="187"/>
    </row>
    <row r="1560" spans="2:3" ht="12.75">
      <c r="B1560" s="187"/>
      <c r="C1560" s="187"/>
    </row>
    <row r="1561" spans="2:3" ht="12.75">
      <c r="B1561" s="187"/>
      <c r="C1561" s="187"/>
    </row>
    <row r="1562" spans="2:3" ht="12.75">
      <c r="B1562" s="187"/>
      <c r="C1562" s="187"/>
    </row>
    <row r="1563" spans="2:3" ht="12.75">
      <c r="B1563" s="187"/>
      <c r="C1563" s="187"/>
    </row>
    <row r="1564" spans="2:3" ht="12.75">
      <c r="B1564" s="187"/>
      <c r="C1564" s="187"/>
    </row>
    <row r="1565" spans="2:3" ht="12.75">
      <c r="B1565" s="187"/>
      <c r="C1565" s="187"/>
    </row>
    <row r="1566" spans="2:3" ht="12.75">
      <c r="B1566" s="187"/>
      <c r="C1566" s="187"/>
    </row>
    <row r="1567" spans="2:3" ht="12.75">
      <c r="B1567" s="187"/>
      <c r="C1567" s="187"/>
    </row>
    <row r="1568" spans="2:3" ht="12.75">
      <c r="B1568" s="187"/>
      <c r="C1568" s="187"/>
    </row>
    <row r="1569" spans="2:3" ht="12.75">
      <c r="B1569" s="187"/>
      <c r="C1569" s="187"/>
    </row>
    <row r="1570" spans="2:3" ht="12.75">
      <c r="B1570" s="187"/>
      <c r="C1570" s="187"/>
    </row>
    <row r="1571" spans="2:3" ht="12.75">
      <c r="B1571" s="187"/>
      <c r="C1571" s="187"/>
    </row>
    <row r="1572" spans="2:3" ht="12.75">
      <c r="B1572" s="187"/>
      <c r="C1572" s="187"/>
    </row>
    <row r="1573" spans="2:3" ht="12.75">
      <c r="B1573" s="187"/>
      <c r="C1573" s="187"/>
    </row>
    <row r="1574" spans="2:3" ht="12.75">
      <c r="B1574" s="187"/>
      <c r="C1574" s="187"/>
    </row>
    <row r="1575" spans="2:3" ht="12.75">
      <c r="B1575" s="187"/>
      <c r="C1575" s="187"/>
    </row>
    <row r="1576" spans="2:3" ht="12.75">
      <c r="B1576" s="187"/>
      <c r="C1576" s="187"/>
    </row>
    <row r="1577" spans="2:3" ht="12.75">
      <c r="B1577" s="187"/>
      <c r="C1577" s="187"/>
    </row>
    <row r="1578" spans="2:3" ht="12.75">
      <c r="B1578" s="187"/>
      <c r="C1578" s="187"/>
    </row>
    <row r="1579" spans="2:3" ht="12.75">
      <c r="B1579" s="187"/>
      <c r="C1579" s="187"/>
    </row>
    <row r="1580" spans="2:3" ht="12.75">
      <c r="B1580" s="187"/>
      <c r="C1580" s="187"/>
    </row>
    <row r="1581" spans="2:3" ht="12.75">
      <c r="B1581" s="187"/>
      <c r="C1581" s="187"/>
    </row>
    <row r="1582" spans="2:3" ht="12.75">
      <c r="B1582" s="187"/>
      <c r="C1582" s="187"/>
    </row>
    <row r="1583" spans="2:3" ht="12.75">
      <c r="B1583" s="187"/>
      <c r="C1583" s="187"/>
    </row>
    <row r="1584" spans="2:3" ht="12.75">
      <c r="B1584" s="187"/>
      <c r="C1584" s="187"/>
    </row>
    <row r="1585" spans="2:3" ht="12.75">
      <c r="B1585" s="187"/>
      <c r="C1585" s="187"/>
    </row>
    <row r="1586" spans="2:3" ht="12.75">
      <c r="B1586" s="187"/>
      <c r="C1586" s="187"/>
    </row>
    <row r="1587" spans="2:3" ht="12.75">
      <c r="B1587" s="187"/>
      <c r="C1587" s="187"/>
    </row>
    <row r="1588" spans="2:3" ht="12.75">
      <c r="B1588" s="187"/>
      <c r="C1588" s="187"/>
    </row>
    <row r="1589" spans="2:3" ht="12.75">
      <c r="B1589" s="187"/>
      <c r="C1589" s="187"/>
    </row>
    <row r="1590" spans="2:3" ht="12.75">
      <c r="B1590" s="187"/>
      <c r="C1590" s="187"/>
    </row>
    <row r="1591" spans="2:3" ht="12.75">
      <c r="B1591" s="187"/>
      <c r="C1591" s="187"/>
    </row>
    <row r="1592" spans="2:3" ht="12.75">
      <c r="B1592" s="187"/>
      <c r="C1592" s="187"/>
    </row>
    <row r="1593" spans="2:3" ht="12.75">
      <c r="B1593" s="187"/>
      <c r="C1593" s="187"/>
    </row>
    <row r="1594" spans="2:3" ht="12.75">
      <c r="B1594" s="187"/>
      <c r="C1594" s="187"/>
    </row>
    <row r="1595" spans="2:3" ht="12.75">
      <c r="B1595" s="187"/>
      <c r="C1595" s="187"/>
    </row>
    <row r="1596" spans="2:3" ht="12.75">
      <c r="B1596" s="187"/>
      <c r="C1596" s="187"/>
    </row>
    <row r="1597" spans="2:3" ht="12.75">
      <c r="B1597" s="187"/>
      <c r="C1597" s="187"/>
    </row>
    <row r="1598" spans="2:3" ht="12.75">
      <c r="B1598" s="187"/>
      <c r="C1598" s="187"/>
    </row>
    <row r="1599" spans="2:3" ht="12.75">
      <c r="B1599" s="187"/>
      <c r="C1599" s="187"/>
    </row>
    <row r="1600" spans="2:3" ht="12.75">
      <c r="B1600" s="187"/>
      <c r="C1600" s="187"/>
    </row>
    <row r="1601" spans="2:3" ht="12.75">
      <c r="B1601" s="187"/>
      <c r="C1601" s="187"/>
    </row>
    <row r="1602" spans="2:3" ht="12.75">
      <c r="B1602" s="187"/>
      <c r="C1602" s="187"/>
    </row>
    <row r="1603" spans="2:3" ht="12.75">
      <c r="B1603" s="187"/>
      <c r="C1603" s="187"/>
    </row>
    <row r="1604" spans="2:3" ht="12.75">
      <c r="B1604" s="187"/>
      <c r="C1604" s="187"/>
    </row>
    <row r="1605" spans="2:3" ht="12.75">
      <c r="B1605" s="187"/>
      <c r="C1605" s="187"/>
    </row>
    <row r="1606" spans="2:3" ht="12.75">
      <c r="B1606" s="187"/>
      <c r="C1606" s="187"/>
    </row>
    <row r="1607" spans="2:3" ht="12.75">
      <c r="B1607" s="187"/>
      <c r="C1607" s="187"/>
    </row>
    <row r="1608" spans="2:3" ht="12.75">
      <c r="B1608" s="187"/>
      <c r="C1608" s="187"/>
    </row>
    <row r="1609" spans="2:3" ht="12.75">
      <c r="B1609" s="187"/>
      <c r="C1609" s="187"/>
    </row>
    <row r="1610" spans="2:3" ht="12.75">
      <c r="B1610" s="187"/>
      <c r="C1610" s="187"/>
    </row>
    <row r="1611" spans="2:3" ht="12.75">
      <c r="B1611" s="187"/>
      <c r="C1611" s="187"/>
    </row>
    <row r="1612" spans="2:3" ht="12.75">
      <c r="B1612" s="187"/>
      <c r="C1612" s="187"/>
    </row>
    <row r="1613" spans="2:3" ht="12.75">
      <c r="B1613" s="187"/>
      <c r="C1613" s="187"/>
    </row>
    <row r="1614" spans="2:3" ht="12.75">
      <c r="B1614" s="187"/>
      <c r="C1614" s="187"/>
    </row>
    <row r="1615" spans="2:3" ht="12.75">
      <c r="B1615" s="187"/>
      <c r="C1615" s="187"/>
    </row>
    <row r="1616" spans="2:3" ht="12.75">
      <c r="B1616" s="187"/>
      <c r="C1616" s="187"/>
    </row>
    <row r="1617" spans="2:3" ht="12.75">
      <c r="B1617" s="187"/>
      <c r="C1617" s="187"/>
    </row>
    <row r="1618" spans="2:3" ht="12.75">
      <c r="B1618" s="187"/>
      <c r="C1618" s="187"/>
    </row>
    <row r="1619" spans="2:3" ht="12.75">
      <c r="B1619" s="187"/>
      <c r="C1619" s="187"/>
    </row>
    <row r="1620" spans="2:3" ht="12.75">
      <c r="B1620" s="187"/>
      <c r="C1620" s="187"/>
    </row>
    <row r="1621" spans="2:3" ht="12.75">
      <c r="B1621" s="187"/>
      <c r="C1621" s="187"/>
    </row>
    <row r="1622" spans="2:3" ht="12.75">
      <c r="B1622" s="187"/>
      <c r="C1622" s="187"/>
    </row>
    <row r="1623" spans="2:3" ht="12.75">
      <c r="B1623" s="187"/>
      <c r="C1623" s="187"/>
    </row>
    <row r="1624" spans="2:3" ht="12.75">
      <c r="B1624" s="187"/>
      <c r="C1624" s="187"/>
    </row>
    <row r="1625" spans="2:3" ht="12.75">
      <c r="B1625" s="187"/>
      <c r="C1625" s="187"/>
    </row>
    <row r="1626" spans="2:3" ht="12.75">
      <c r="B1626" s="187"/>
      <c r="C1626" s="187"/>
    </row>
    <row r="1627" spans="2:3" ht="12.75">
      <c r="B1627" s="187"/>
      <c r="C1627" s="187"/>
    </row>
    <row r="1628" spans="2:3" ht="12.75">
      <c r="B1628" s="187"/>
      <c r="C1628" s="187"/>
    </row>
    <row r="1629" spans="2:3" ht="12.75">
      <c r="B1629" s="187"/>
      <c r="C1629" s="187"/>
    </row>
    <row r="1630" spans="2:3" ht="12.75">
      <c r="B1630" s="187"/>
      <c r="C1630" s="187"/>
    </row>
    <row r="1631" spans="2:3" ht="12.75">
      <c r="B1631" s="187"/>
      <c r="C1631" s="187"/>
    </row>
    <row r="1632" spans="2:3" ht="12.75">
      <c r="B1632" s="187"/>
      <c r="C1632" s="187"/>
    </row>
    <row r="1633" spans="2:3" ht="12.75">
      <c r="B1633" s="187"/>
      <c r="C1633" s="187"/>
    </row>
    <row r="1634" spans="2:3" ht="12.75">
      <c r="B1634" s="187"/>
      <c r="C1634" s="187"/>
    </row>
    <row r="1635" spans="2:3" ht="12.75">
      <c r="B1635" s="187"/>
      <c r="C1635" s="187"/>
    </row>
    <row r="1636" spans="2:3" ht="12.75">
      <c r="B1636" s="187"/>
      <c r="C1636" s="187"/>
    </row>
    <row r="1637" spans="2:3" ht="12.75">
      <c r="B1637" s="187"/>
      <c r="C1637" s="187"/>
    </row>
    <row r="1638" spans="2:3" ht="12.75">
      <c r="B1638" s="187"/>
      <c r="C1638" s="187"/>
    </row>
    <row r="1639" spans="2:3" ht="12.75">
      <c r="B1639" s="187"/>
      <c r="C1639" s="187"/>
    </row>
    <row r="1640" spans="2:3" ht="12.75">
      <c r="B1640" s="187"/>
      <c r="C1640" s="187"/>
    </row>
    <row r="1641" spans="2:3" ht="12.75">
      <c r="B1641" s="187"/>
      <c r="C1641" s="187"/>
    </row>
    <row r="1642" spans="2:3" ht="12.75">
      <c r="B1642" s="187"/>
      <c r="C1642" s="187"/>
    </row>
    <row r="1643" spans="2:3" ht="12.75">
      <c r="B1643" s="187"/>
      <c r="C1643" s="187"/>
    </row>
    <row r="1644" spans="2:3" ht="12.75">
      <c r="B1644" s="187"/>
      <c r="C1644" s="187"/>
    </row>
    <row r="1645" spans="2:3" ht="12.75">
      <c r="B1645" s="187"/>
      <c r="C1645" s="187"/>
    </row>
    <row r="1646" spans="2:3" ht="12.75">
      <c r="B1646" s="187"/>
      <c r="C1646" s="187"/>
    </row>
    <row r="1647" spans="2:3" ht="12.75">
      <c r="B1647" s="187"/>
      <c r="C1647" s="187"/>
    </row>
    <row r="1648" spans="2:3" ht="12.75">
      <c r="B1648" s="187"/>
      <c r="C1648" s="187"/>
    </row>
    <row r="1649" spans="2:3" ht="12.75">
      <c r="B1649" s="187"/>
      <c r="C1649" s="187"/>
    </row>
    <row r="1650" spans="2:3" ht="12.75">
      <c r="B1650" s="187"/>
      <c r="C1650" s="187"/>
    </row>
    <row r="1651" spans="2:3" ht="12.75">
      <c r="B1651" s="187"/>
      <c r="C1651" s="187"/>
    </row>
    <row r="1652" spans="2:3" ht="12.75">
      <c r="B1652" s="187"/>
      <c r="C1652" s="187"/>
    </row>
    <row r="1653" spans="2:3" ht="12.75">
      <c r="B1653" s="187"/>
      <c r="C1653" s="187"/>
    </row>
    <row r="1654" spans="2:3" ht="12.75">
      <c r="B1654" s="187"/>
      <c r="C1654" s="187"/>
    </row>
    <row r="1655" spans="2:3" ht="12.75">
      <c r="B1655" s="187"/>
      <c r="C1655" s="187"/>
    </row>
    <row r="1656" spans="2:3" ht="12.75">
      <c r="B1656" s="187"/>
      <c r="C1656" s="187"/>
    </row>
    <row r="1657" spans="2:3" ht="12.75">
      <c r="B1657" s="187"/>
      <c r="C1657" s="187"/>
    </row>
    <row r="1658" spans="2:3" ht="12.75">
      <c r="B1658" s="187"/>
      <c r="C1658" s="187"/>
    </row>
    <row r="1659" spans="2:3" ht="12.75">
      <c r="B1659" s="187"/>
      <c r="C1659" s="187"/>
    </row>
    <row r="1660" spans="2:3" ht="12.75">
      <c r="B1660" s="187"/>
      <c r="C1660" s="187"/>
    </row>
    <row r="1661" spans="2:3" ht="12.75">
      <c r="B1661" s="187"/>
      <c r="C1661" s="187"/>
    </row>
    <row r="1662" spans="2:3" ht="12.75">
      <c r="B1662" s="187"/>
      <c r="C1662" s="187"/>
    </row>
    <row r="1663" spans="2:3" ht="12.75">
      <c r="B1663" s="187"/>
      <c r="C1663" s="187"/>
    </row>
    <row r="1664" spans="2:3" ht="12.75">
      <c r="B1664" s="187"/>
      <c r="C1664" s="187"/>
    </row>
    <row r="1665" spans="2:3" ht="12.75">
      <c r="B1665" s="187"/>
      <c r="C1665" s="187"/>
    </row>
    <row r="1666" spans="2:3" ht="12.75">
      <c r="B1666" s="187"/>
      <c r="C1666" s="187"/>
    </row>
    <row r="1667" spans="2:3" ht="12.75">
      <c r="B1667" s="187"/>
      <c r="C1667" s="187"/>
    </row>
    <row r="1668" spans="2:3" ht="12.75">
      <c r="B1668" s="187"/>
      <c r="C1668" s="187"/>
    </row>
    <row r="1669" spans="2:3" ht="12.75">
      <c r="B1669" s="187"/>
      <c r="C1669" s="187"/>
    </row>
    <row r="1670" spans="2:3" ht="12.75">
      <c r="B1670" s="187"/>
      <c r="C1670" s="187"/>
    </row>
    <row r="1671" spans="2:3" ht="12.75">
      <c r="B1671" s="187"/>
      <c r="C1671" s="187"/>
    </row>
    <row r="1672" spans="2:3" ht="12.75">
      <c r="B1672" s="187"/>
      <c r="C1672" s="187"/>
    </row>
    <row r="1673" spans="2:3" ht="12.75">
      <c r="B1673" s="187"/>
      <c r="C1673" s="187"/>
    </row>
    <row r="1674" spans="2:3" ht="12.75">
      <c r="B1674" s="187"/>
      <c r="C1674" s="187"/>
    </row>
    <row r="1675" spans="2:3" ht="12.75">
      <c r="B1675" s="187"/>
      <c r="C1675" s="187"/>
    </row>
    <row r="1676" spans="2:3" ht="12.75">
      <c r="B1676" s="187"/>
      <c r="C1676" s="187"/>
    </row>
    <row r="1677" spans="2:3" ht="12.75">
      <c r="B1677" s="187"/>
      <c r="C1677" s="187"/>
    </row>
    <row r="1678" spans="2:3" ht="12.75">
      <c r="B1678" s="187"/>
      <c r="C1678" s="187"/>
    </row>
    <row r="1679" spans="2:3" ht="12.75">
      <c r="B1679" s="187"/>
      <c r="C1679" s="187"/>
    </row>
    <row r="1680" spans="2:3" ht="12.75">
      <c r="B1680" s="187"/>
      <c r="C1680" s="187"/>
    </row>
    <row r="1681" spans="2:3" ht="12.75">
      <c r="B1681" s="187"/>
      <c r="C1681" s="187"/>
    </row>
    <row r="1682" spans="2:3" ht="12.75">
      <c r="B1682" s="187"/>
      <c r="C1682" s="187"/>
    </row>
    <row r="1683" spans="2:3" ht="12.75">
      <c r="B1683" s="187"/>
      <c r="C1683" s="187"/>
    </row>
    <row r="1684" spans="2:3" ht="12.75">
      <c r="B1684" s="187"/>
      <c r="C1684" s="187"/>
    </row>
    <row r="1685" spans="2:3" ht="12.75">
      <c r="B1685" s="187"/>
      <c r="C1685" s="187"/>
    </row>
    <row r="1686" spans="2:3" ht="12.75">
      <c r="B1686" s="187"/>
      <c r="C1686" s="187"/>
    </row>
    <row r="1687" spans="2:3" ht="12.75">
      <c r="B1687" s="187"/>
      <c r="C1687" s="187"/>
    </row>
    <row r="1688" spans="2:3" ht="12.75">
      <c r="B1688" s="187"/>
      <c r="C1688" s="187"/>
    </row>
    <row r="1689" spans="2:3" ht="12.75">
      <c r="B1689" s="187"/>
      <c r="C1689" s="187"/>
    </row>
    <row r="1690" spans="2:3" ht="12.75">
      <c r="B1690" s="187"/>
      <c r="C1690" s="187"/>
    </row>
    <row r="1691" spans="2:3" ht="12.75">
      <c r="B1691" s="187"/>
      <c r="C1691" s="187"/>
    </row>
    <row r="1692" spans="2:3" ht="12.75">
      <c r="B1692" s="187"/>
      <c r="C1692" s="187"/>
    </row>
    <row r="1693" spans="2:3" ht="12.75">
      <c r="B1693" s="187"/>
      <c r="C1693" s="187"/>
    </row>
    <row r="1694" spans="2:3" ht="12.75">
      <c r="B1694" s="187"/>
      <c r="C1694" s="187"/>
    </row>
    <row r="1695" spans="2:3" ht="12.75">
      <c r="B1695" s="187"/>
      <c r="C1695" s="187"/>
    </row>
    <row r="1696" spans="2:3" ht="12.75">
      <c r="B1696" s="187"/>
      <c r="C1696" s="187"/>
    </row>
    <row r="1697" spans="2:3" ht="12.75">
      <c r="B1697" s="187"/>
      <c r="C1697" s="187"/>
    </row>
    <row r="1698" spans="2:3" ht="12.75">
      <c r="B1698" s="187"/>
      <c r="C1698" s="187"/>
    </row>
    <row r="1699" spans="2:3" ht="12.75">
      <c r="B1699" s="187"/>
      <c r="C1699" s="187"/>
    </row>
    <row r="1700" spans="2:3" ht="12.75">
      <c r="B1700" s="187"/>
      <c r="C1700" s="187"/>
    </row>
    <row r="1701" spans="2:3" ht="12.75">
      <c r="B1701" s="187"/>
      <c r="C1701" s="187"/>
    </row>
    <row r="1702" spans="2:3" ht="12.75">
      <c r="B1702" s="187"/>
      <c r="C1702" s="187"/>
    </row>
    <row r="1703" spans="2:3" ht="12.75">
      <c r="B1703" s="187"/>
      <c r="C1703" s="187"/>
    </row>
    <row r="1704" spans="2:3" ht="12.75">
      <c r="B1704" s="187"/>
      <c r="C1704" s="187"/>
    </row>
    <row r="1705" spans="2:3" ht="12.75">
      <c r="B1705" s="187"/>
      <c r="C1705" s="187"/>
    </row>
    <row r="1706" spans="2:3" ht="12.75">
      <c r="B1706" s="187"/>
      <c r="C1706" s="187"/>
    </row>
    <row r="1707" spans="2:3" ht="12.75">
      <c r="B1707" s="187"/>
      <c r="C1707" s="187"/>
    </row>
    <row r="1708" spans="2:3" ht="12.75">
      <c r="B1708" s="187"/>
      <c r="C1708" s="187"/>
    </row>
    <row r="1709" spans="2:3" ht="12.75">
      <c r="B1709" s="187"/>
      <c r="C1709" s="187"/>
    </row>
    <row r="1710" spans="2:3" ht="12.75">
      <c r="B1710" s="187"/>
      <c r="C1710" s="187"/>
    </row>
    <row r="1711" spans="2:3" ht="12.75">
      <c r="B1711" s="187"/>
      <c r="C1711" s="187"/>
    </row>
    <row r="1712" spans="2:3" ht="12.75">
      <c r="B1712" s="187"/>
      <c r="C1712" s="187"/>
    </row>
    <row r="1713" spans="2:3" ht="12.75">
      <c r="B1713" s="187"/>
      <c r="C1713" s="187"/>
    </row>
    <row r="1714" spans="2:3" ht="12.75">
      <c r="B1714" s="187"/>
      <c r="C1714" s="187"/>
    </row>
    <row r="1715" spans="2:3" ht="12.75">
      <c r="B1715" s="187"/>
      <c r="C1715" s="187"/>
    </row>
    <row r="1716" spans="2:3" ht="12.75">
      <c r="B1716" s="187"/>
      <c r="C1716" s="187"/>
    </row>
    <row r="1717" spans="2:3" ht="12.75">
      <c r="B1717" s="187"/>
      <c r="C1717" s="187"/>
    </row>
    <row r="1718" spans="2:3" ht="12.75">
      <c r="B1718" s="187"/>
      <c r="C1718" s="187"/>
    </row>
    <row r="1719" spans="2:3" ht="12.75">
      <c r="B1719" s="187"/>
      <c r="C1719" s="187"/>
    </row>
    <row r="1720" spans="2:3" ht="12.75">
      <c r="B1720" s="187"/>
      <c r="C1720" s="187"/>
    </row>
    <row r="1721" spans="2:3" ht="12.75">
      <c r="B1721" s="187"/>
      <c r="C1721" s="187"/>
    </row>
    <row r="1722" spans="2:3" ht="12.75">
      <c r="B1722" s="187"/>
      <c r="C1722" s="187"/>
    </row>
    <row r="1723" spans="2:3" ht="12.75">
      <c r="B1723" s="187"/>
      <c r="C1723" s="187"/>
    </row>
    <row r="1724" spans="2:3" ht="12.75">
      <c r="B1724" s="187"/>
      <c r="C1724" s="187"/>
    </row>
    <row r="1725" spans="2:3" ht="12.75">
      <c r="B1725" s="187"/>
      <c r="C1725" s="187"/>
    </row>
    <row r="1726" spans="2:3" ht="12.75">
      <c r="B1726" s="187"/>
      <c r="C1726" s="187"/>
    </row>
    <row r="1727" spans="2:3" ht="12.75">
      <c r="B1727" s="187"/>
      <c r="C1727" s="187"/>
    </row>
    <row r="1728" spans="2:3" ht="12.75">
      <c r="B1728" s="187"/>
      <c r="C1728" s="187"/>
    </row>
    <row r="1729" spans="2:3" ht="12.75">
      <c r="B1729" s="187"/>
      <c r="C1729" s="187"/>
    </row>
    <row r="1730" spans="2:3" ht="12.75">
      <c r="B1730" s="187"/>
      <c r="C1730" s="187"/>
    </row>
    <row r="1731" spans="2:3" ht="12.75">
      <c r="B1731" s="187"/>
      <c r="C1731" s="187"/>
    </row>
    <row r="1732" spans="2:3" ht="12.75">
      <c r="B1732" s="187"/>
      <c r="C1732" s="187"/>
    </row>
    <row r="1733" spans="2:3" ht="12.75">
      <c r="B1733" s="187"/>
      <c r="C1733" s="187"/>
    </row>
    <row r="1734" spans="2:3" ht="12.75">
      <c r="B1734" s="187"/>
      <c r="C1734" s="187"/>
    </row>
    <row r="1735" spans="2:3" ht="12.75">
      <c r="B1735" s="187"/>
      <c r="C1735" s="187"/>
    </row>
    <row r="1736" spans="2:3" ht="12.75">
      <c r="B1736" s="187"/>
      <c r="C1736" s="187"/>
    </row>
    <row r="1737" spans="2:3" ht="12.75">
      <c r="B1737" s="187"/>
      <c r="C1737" s="187"/>
    </row>
    <row r="1738" spans="2:3" ht="12.75">
      <c r="B1738" s="187"/>
      <c r="C1738" s="187"/>
    </row>
    <row r="1739" spans="2:3" ht="12.75">
      <c r="B1739" s="187"/>
      <c r="C1739" s="187"/>
    </row>
    <row r="1740" spans="2:3" ht="12.75">
      <c r="B1740" s="187"/>
      <c r="C1740" s="187"/>
    </row>
    <row r="1741" spans="2:3" ht="12.75">
      <c r="B1741" s="187"/>
      <c r="C1741" s="187"/>
    </row>
    <row r="1742" spans="2:3" ht="12.75">
      <c r="B1742" s="187"/>
      <c r="C1742" s="187"/>
    </row>
    <row r="1743" spans="2:3" ht="12.75">
      <c r="B1743" s="187"/>
      <c r="C1743" s="187"/>
    </row>
    <row r="1744" spans="2:3" ht="12.75">
      <c r="B1744" s="187"/>
      <c r="C1744" s="187"/>
    </row>
    <row r="1745" spans="2:3" ht="12.75">
      <c r="B1745" s="187"/>
      <c r="C1745" s="187"/>
    </row>
    <row r="1746" spans="2:3" ht="12.75">
      <c r="B1746" s="187"/>
      <c r="C1746" s="187"/>
    </row>
    <row r="1747" spans="2:3" ht="12.75">
      <c r="B1747" s="187"/>
      <c r="C1747" s="187"/>
    </row>
    <row r="1748" spans="2:3" ht="12.75">
      <c r="B1748" s="187"/>
      <c r="C1748" s="187"/>
    </row>
    <row r="1749" spans="2:3" ht="12.75">
      <c r="B1749" s="187"/>
      <c r="C1749" s="187"/>
    </row>
    <row r="1750" spans="2:3" ht="12.75">
      <c r="B1750" s="187"/>
      <c r="C1750" s="187"/>
    </row>
    <row r="1751" spans="2:3" ht="12.75">
      <c r="B1751" s="187"/>
      <c r="C1751" s="187"/>
    </row>
    <row r="1752" spans="2:3" ht="12.75">
      <c r="B1752" s="187"/>
      <c r="C1752" s="187"/>
    </row>
    <row r="1753" spans="2:3" ht="12.75">
      <c r="B1753" s="187"/>
      <c r="C1753" s="187"/>
    </row>
    <row r="1754" spans="2:3" ht="12.75">
      <c r="B1754" s="187"/>
      <c r="C1754" s="187"/>
    </row>
    <row r="1755" spans="2:3" ht="12.75">
      <c r="B1755" s="187"/>
      <c r="C1755" s="187"/>
    </row>
    <row r="1756" spans="2:3" ht="12.75">
      <c r="B1756" s="187"/>
      <c r="C1756" s="187"/>
    </row>
    <row r="1757" spans="2:3" ht="12.75">
      <c r="B1757" s="187"/>
      <c r="C1757" s="187"/>
    </row>
    <row r="1758" spans="2:3" ht="12.75">
      <c r="B1758" s="187"/>
      <c r="C1758" s="187"/>
    </row>
    <row r="1759" spans="2:3" ht="12.75">
      <c r="B1759" s="187"/>
      <c r="C1759" s="187"/>
    </row>
    <row r="1760" spans="2:3" ht="12.75">
      <c r="B1760" s="187"/>
      <c r="C1760" s="187"/>
    </row>
    <row r="1761" spans="2:3" ht="12.75">
      <c r="B1761" s="187"/>
      <c r="C1761" s="187"/>
    </row>
    <row r="1762" spans="2:3" ht="12.75">
      <c r="B1762" s="187"/>
      <c r="C1762" s="187"/>
    </row>
    <row r="1763" spans="2:3" ht="12.75">
      <c r="B1763" s="187"/>
      <c r="C1763" s="187"/>
    </row>
    <row r="1764" spans="2:3" ht="12.75">
      <c r="B1764" s="187"/>
      <c r="C1764" s="187"/>
    </row>
    <row r="1765" spans="2:3" ht="12.75">
      <c r="B1765" s="187"/>
      <c r="C1765" s="187"/>
    </row>
    <row r="1766" spans="2:3" ht="12.75">
      <c r="B1766" s="187"/>
      <c r="C1766" s="187"/>
    </row>
    <row r="1767" spans="2:3" ht="12.75">
      <c r="B1767" s="187"/>
      <c r="C1767" s="187"/>
    </row>
    <row r="1768" spans="2:3" ht="12.75">
      <c r="B1768" s="187"/>
      <c r="C1768" s="187"/>
    </row>
    <row r="1769" spans="2:3" ht="12.75">
      <c r="B1769" s="187"/>
      <c r="C1769" s="187"/>
    </row>
    <row r="1770" spans="2:3" ht="12.75">
      <c r="B1770" s="187"/>
      <c r="C1770" s="187"/>
    </row>
    <row r="1771" spans="2:3" ht="12.75">
      <c r="B1771" s="187"/>
      <c r="C1771" s="187"/>
    </row>
    <row r="1772" spans="2:3" ht="12.75">
      <c r="B1772" s="187"/>
      <c r="C1772" s="187"/>
    </row>
    <row r="1773" spans="2:3" ht="12.75">
      <c r="B1773" s="187"/>
      <c r="C1773" s="187"/>
    </row>
    <row r="1774" spans="2:3" ht="12.75">
      <c r="B1774" s="187"/>
      <c r="C1774" s="187"/>
    </row>
    <row r="1775" spans="2:3" ht="12.75">
      <c r="B1775" s="187"/>
      <c r="C1775" s="187"/>
    </row>
    <row r="1776" spans="2:3" ht="12.75">
      <c r="B1776" s="187"/>
      <c r="C1776" s="187"/>
    </row>
    <row r="1777" spans="2:3" ht="12.75">
      <c r="B1777" s="187"/>
      <c r="C1777" s="187"/>
    </row>
    <row r="1778" spans="2:3" ht="12.75">
      <c r="B1778" s="187"/>
      <c r="C1778" s="187"/>
    </row>
    <row r="1779" spans="2:3" ht="12.75">
      <c r="B1779" s="187"/>
      <c r="C1779" s="187"/>
    </row>
    <row r="1780" spans="2:3" ht="12.75">
      <c r="B1780" s="187"/>
      <c r="C1780" s="187"/>
    </row>
    <row r="1781" spans="2:3" ht="12.75">
      <c r="B1781" s="187"/>
      <c r="C1781" s="187"/>
    </row>
    <row r="1782" spans="2:3" ht="12.75">
      <c r="B1782" s="187"/>
      <c r="C1782" s="187"/>
    </row>
    <row r="1783" spans="2:3" ht="12.75">
      <c r="B1783" s="187"/>
      <c r="C1783" s="187"/>
    </row>
    <row r="1784" spans="2:3" ht="12.75">
      <c r="B1784" s="187"/>
      <c r="C1784" s="187"/>
    </row>
    <row r="1785" spans="2:3" ht="12.75">
      <c r="B1785" s="187"/>
      <c r="C1785" s="187"/>
    </row>
    <row r="1786" spans="2:3" ht="12.75">
      <c r="B1786" s="187"/>
      <c r="C1786" s="187"/>
    </row>
    <row r="1787" spans="2:3" ht="12.75">
      <c r="B1787" s="187"/>
      <c r="C1787" s="187"/>
    </row>
    <row r="1788" spans="2:3" ht="12.75">
      <c r="B1788" s="187"/>
      <c r="C1788" s="187"/>
    </row>
    <row r="1789" spans="2:3" ht="12.75">
      <c r="B1789" s="187"/>
      <c r="C1789" s="187"/>
    </row>
    <row r="1790" spans="2:3" ht="12.75">
      <c r="B1790" s="187"/>
      <c r="C1790" s="187"/>
    </row>
    <row r="1791" spans="2:3" ht="12.75">
      <c r="B1791" s="187"/>
      <c r="C1791" s="187"/>
    </row>
    <row r="1792" spans="2:3" ht="12.75">
      <c r="B1792" s="187"/>
      <c r="C1792" s="187"/>
    </row>
    <row r="1793" spans="2:3" ht="12.75">
      <c r="B1793" s="187"/>
      <c r="C1793" s="187"/>
    </row>
    <row r="1794" spans="2:3" ht="12.75">
      <c r="B1794" s="187"/>
      <c r="C1794" s="187"/>
    </row>
    <row r="1795" spans="2:3" ht="12.75">
      <c r="B1795" s="187"/>
      <c r="C1795" s="187"/>
    </row>
    <row r="1796" spans="2:3" ht="12.75">
      <c r="B1796" s="187"/>
      <c r="C1796" s="187"/>
    </row>
    <row r="1797" spans="2:3" ht="12.75">
      <c r="B1797" s="187"/>
      <c r="C1797" s="187"/>
    </row>
    <row r="1798" spans="2:3" ht="12.75">
      <c r="B1798" s="187"/>
      <c r="C1798" s="187"/>
    </row>
    <row r="1799" spans="2:3" ht="12.75">
      <c r="B1799" s="187"/>
      <c r="C1799" s="187"/>
    </row>
    <row r="1800" spans="2:3" ht="12.75">
      <c r="B1800" s="187"/>
      <c r="C1800" s="187"/>
    </row>
    <row r="1801" spans="2:3" ht="12.75">
      <c r="B1801" s="187"/>
      <c r="C1801" s="187"/>
    </row>
    <row r="1802" spans="2:3" ht="12.75">
      <c r="B1802" s="187"/>
      <c r="C1802" s="187"/>
    </row>
    <row r="1803" spans="2:3" ht="12.75">
      <c r="B1803" s="187"/>
      <c r="C1803" s="187"/>
    </row>
    <row r="1804" spans="2:3" ht="12.75">
      <c r="B1804" s="187"/>
      <c r="C1804" s="187"/>
    </row>
    <row r="1805" spans="2:3" ht="12.75">
      <c r="B1805" s="187"/>
      <c r="C1805" s="187"/>
    </row>
    <row r="1806" spans="2:3" ht="12.75">
      <c r="B1806" s="187"/>
      <c r="C1806" s="187"/>
    </row>
    <row r="1807" spans="2:3" ht="12.75">
      <c r="B1807" s="187"/>
      <c r="C1807" s="187"/>
    </row>
    <row r="1808" spans="2:3" ht="12.75">
      <c r="B1808" s="187"/>
      <c r="C1808" s="187"/>
    </row>
    <row r="1809" spans="2:3" ht="12.75">
      <c r="B1809" s="187"/>
      <c r="C1809" s="187"/>
    </row>
    <row r="1810" spans="2:3" ht="12.75">
      <c r="B1810" s="187"/>
      <c r="C1810" s="187"/>
    </row>
    <row r="1811" spans="2:3" ht="12.75">
      <c r="B1811" s="187"/>
      <c r="C1811" s="187"/>
    </row>
    <row r="1812" spans="2:3" ht="12.75">
      <c r="B1812" s="187"/>
      <c r="C1812" s="187"/>
    </row>
    <row r="1813" spans="2:3" ht="12.75">
      <c r="B1813" s="187"/>
      <c r="C1813" s="187"/>
    </row>
    <row r="1814" spans="2:3" ht="12.75">
      <c r="B1814" s="187"/>
      <c r="C1814" s="187"/>
    </row>
    <row r="1815" spans="2:3" ht="12.75">
      <c r="B1815" s="187"/>
      <c r="C1815" s="187"/>
    </row>
    <row r="1816" spans="2:3" ht="12.75">
      <c r="B1816" s="187"/>
      <c r="C1816" s="187"/>
    </row>
    <row r="1817" spans="2:3" ht="12.75">
      <c r="B1817" s="187"/>
      <c r="C1817" s="187"/>
    </row>
    <row r="1818" spans="2:3" ht="12.75">
      <c r="B1818" s="187"/>
      <c r="C1818" s="187"/>
    </row>
    <row r="1819" spans="2:3" ht="12.75">
      <c r="B1819" s="187"/>
      <c r="C1819" s="187"/>
    </row>
    <row r="1820" spans="2:3" ht="12.75">
      <c r="B1820" s="187"/>
      <c r="C1820" s="187"/>
    </row>
    <row r="1821" spans="2:3" ht="12.75">
      <c r="B1821" s="187"/>
      <c r="C1821" s="187"/>
    </row>
    <row r="1822" spans="2:3" ht="12.75">
      <c r="B1822" s="187"/>
      <c r="C1822" s="187"/>
    </row>
    <row r="1823" spans="2:3" ht="12.75">
      <c r="B1823" s="187"/>
      <c r="C1823" s="187"/>
    </row>
    <row r="1824" spans="2:3" ht="12.75">
      <c r="B1824" s="187"/>
      <c r="C1824" s="187"/>
    </row>
    <row r="1825" spans="2:3" ht="12.75">
      <c r="B1825" s="187"/>
      <c r="C1825" s="187"/>
    </row>
    <row r="1826" spans="2:3" ht="12.75">
      <c r="B1826" s="187"/>
      <c r="C1826" s="187"/>
    </row>
    <row r="1827" spans="2:3" ht="12.75">
      <c r="B1827" s="187"/>
      <c r="C1827" s="187"/>
    </row>
    <row r="1828" spans="2:3" ht="12.75">
      <c r="B1828" s="187"/>
      <c r="C1828" s="187"/>
    </row>
    <row r="1829" spans="2:3" ht="12.75">
      <c r="B1829" s="187"/>
      <c r="C1829" s="187"/>
    </row>
    <row r="1830" spans="2:3" ht="12.75">
      <c r="B1830" s="187"/>
      <c r="C1830" s="187"/>
    </row>
    <row r="1831" spans="2:3" ht="12.75">
      <c r="B1831" s="187"/>
      <c r="C1831" s="187"/>
    </row>
    <row r="1832" spans="2:3" ht="12.75">
      <c r="B1832" s="187"/>
      <c r="C1832" s="187"/>
    </row>
    <row r="1833" spans="2:3" ht="12.75">
      <c r="B1833" s="187"/>
      <c r="C1833" s="187"/>
    </row>
    <row r="1834" spans="2:3" ht="12.75">
      <c r="B1834" s="187"/>
      <c r="C1834" s="187"/>
    </row>
    <row r="1835" spans="2:3" ht="12.75">
      <c r="B1835" s="187"/>
      <c r="C1835" s="187"/>
    </row>
    <row r="1836" spans="2:3" ht="12.75">
      <c r="B1836" s="187"/>
      <c r="C1836" s="187"/>
    </row>
    <row r="1837" spans="2:3" ht="12.75">
      <c r="B1837" s="187"/>
      <c r="C1837" s="187"/>
    </row>
    <row r="1838" spans="2:3" ht="12.75">
      <c r="B1838" s="187"/>
      <c r="C1838" s="187"/>
    </row>
    <row r="1839" spans="2:3" ht="12.75">
      <c r="B1839" s="187"/>
      <c r="C1839" s="187"/>
    </row>
    <row r="1840" spans="2:3" ht="12.75">
      <c r="B1840" s="187"/>
      <c r="C1840" s="187"/>
    </row>
    <row r="1841" spans="2:3" ht="12.75">
      <c r="B1841" s="187"/>
      <c r="C1841" s="187"/>
    </row>
    <row r="1842" spans="2:3" ht="12.75">
      <c r="B1842" s="187"/>
      <c r="C1842" s="187"/>
    </row>
    <row r="1843" spans="2:3" ht="12.75">
      <c r="B1843" s="187"/>
      <c r="C1843" s="187"/>
    </row>
    <row r="1844" spans="2:3" ht="12.75">
      <c r="B1844" s="187"/>
      <c r="C1844" s="187"/>
    </row>
    <row r="1845" spans="2:3" ht="12.75">
      <c r="B1845" s="187"/>
      <c r="C1845" s="187"/>
    </row>
    <row r="1846" spans="2:3" ht="12.75">
      <c r="B1846" s="187"/>
      <c r="C1846" s="187"/>
    </row>
    <row r="1847" spans="2:3" ht="12.75">
      <c r="B1847" s="187"/>
      <c r="C1847" s="187"/>
    </row>
    <row r="1848" spans="2:3" ht="12.75">
      <c r="B1848" s="187"/>
      <c r="C1848" s="187"/>
    </row>
    <row r="1849" spans="2:3" ht="12.75">
      <c r="B1849" s="187"/>
      <c r="C1849" s="187"/>
    </row>
    <row r="1850" spans="2:3" ht="12.75">
      <c r="B1850" s="187"/>
      <c r="C1850" s="187"/>
    </row>
    <row r="1851" spans="2:3" ht="12.75">
      <c r="B1851" s="187"/>
      <c r="C1851" s="187"/>
    </row>
    <row r="1852" spans="2:3" ht="12.75">
      <c r="B1852" s="187"/>
      <c r="C1852" s="187"/>
    </row>
    <row r="1853" spans="2:3" ht="12.75">
      <c r="B1853" s="187"/>
      <c r="C1853" s="187"/>
    </row>
    <row r="1854" spans="2:3" ht="12.75">
      <c r="B1854" s="187"/>
      <c r="C1854" s="187"/>
    </row>
    <row r="1855" spans="2:3" ht="12.75">
      <c r="B1855" s="187"/>
      <c r="C1855" s="187"/>
    </row>
    <row r="1856" spans="2:3" ht="12.75">
      <c r="B1856" s="187"/>
      <c r="C1856" s="187"/>
    </row>
    <row r="1857" spans="2:3" ht="12.75">
      <c r="B1857" s="187"/>
      <c r="C1857" s="187"/>
    </row>
    <row r="1858" spans="2:3" ht="12.75">
      <c r="B1858" s="187"/>
      <c r="C1858" s="187"/>
    </row>
    <row r="1859" spans="2:3" ht="12.75">
      <c r="B1859" s="187"/>
      <c r="C1859" s="187"/>
    </row>
    <row r="1860" spans="2:3" ht="12.75">
      <c r="B1860" s="187"/>
      <c r="C1860" s="187"/>
    </row>
    <row r="1861" spans="2:3" ht="12.75">
      <c r="B1861" s="187"/>
      <c r="C1861" s="187"/>
    </row>
    <row r="1862" spans="2:3" ht="12.75">
      <c r="B1862" s="187"/>
      <c r="C1862" s="187"/>
    </row>
    <row r="1863" spans="2:3" ht="12.75">
      <c r="B1863" s="187"/>
      <c r="C1863" s="187"/>
    </row>
    <row r="1864" spans="2:3" ht="12.75">
      <c r="B1864" s="187"/>
      <c r="C1864" s="187"/>
    </row>
    <row r="1865" spans="2:3" ht="12.75">
      <c r="B1865" s="187"/>
      <c r="C1865" s="187"/>
    </row>
    <row r="1866" spans="2:3" ht="12.75">
      <c r="B1866" s="187"/>
      <c r="C1866" s="187"/>
    </row>
    <row r="1867" spans="2:3" ht="12.75">
      <c r="B1867" s="187"/>
      <c r="C1867" s="187"/>
    </row>
    <row r="1868" spans="2:3" ht="12.75">
      <c r="B1868" s="187"/>
      <c r="C1868" s="187"/>
    </row>
    <row r="1869" spans="2:3" ht="12.75">
      <c r="B1869" s="187"/>
      <c r="C1869" s="187"/>
    </row>
    <row r="1870" spans="2:3" ht="12.75">
      <c r="B1870" s="187"/>
      <c r="C1870" s="187"/>
    </row>
    <row r="1871" spans="2:3" ht="12.75">
      <c r="B1871" s="187"/>
      <c r="C1871" s="187"/>
    </row>
    <row r="1872" spans="2:3" ht="12.75">
      <c r="B1872" s="187"/>
      <c r="C1872" s="187"/>
    </row>
    <row r="1873" spans="2:3" ht="12.75">
      <c r="B1873" s="187"/>
      <c r="C1873" s="187"/>
    </row>
    <row r="1874" spans="2:3" ht="12.75">
      <c r="B1874" s="187"/>
      <c r="C1874" s="187"/>
    </row>
    <row r="1875" spans="2:3" ht="12.75">
      <c r="B1875" s="187"/>
      <c r="C1875" s="187"/>
    </row>
    <row r="1876" spans="2:3" ht="12.75">
      <c r="B1876" s="187"/>
      <c r="C1876" s="187"/>
    </row>
    <row r="1877" spans="2:3" ht="12.75">
      <c r="B1877" s="187"/>
      <c r="C1877" s="187"/>
    </row>
    <row r="1878" spans="2:3" ht="12.75">
      <c r="B1878" s="187"/>
      <c r="C1878" s="187"/>
    </row>
    <row r="1879" spans="2:3" ht="12.75">
      <c r="B1879" s="187"/>
      <c r="C1879" s="187"/>
    </row>
    <row r="1880" spans="2:3" ht="12.75">
      <c r="B1880" s="187"/>
      <c r="C1880" s="187"/>
    </row>
    <row r="1881" spans="2:3" ht="12.75">
      <c r="B1881" s="187"/>
      <c r="C1881" s="187"/>
    </row>
    <row r="1882" spans="2:3" ht="12.75">
      <c r="B1882" s="187"/>
      <c r="C1882" s="187"/>
    </row>
    <row r="1883" spans="2:3" ht="12.75">
      <c r="B1883" s="187"/>
      <c r="C1883" s="187"/>
    </row>
    <row r="1884" spans="2:3" ht="12.75">
      <c r="B1884" s="187"/>
      <c r="C1884" s="187"/>
    </row>
    <row r="1885" spans="2:3" ht="12.75">
      <c r="B1885" s="187"/>
      <c r="C1885" s="187"/>
    </row>
    <row r="1886" spans="2:3" ht="12.75">
      <c r="B1886" s="187"/>
      <c r="C1886" s="187"/>
    </row>
    <row r="1887" spans="2:3" ht="12.75">
      <c r="B1887" s="187"/>
      <c r="C1887" s="187"/>
    </row>
    <row r="1888" spans="2:3" ht="12.75">
      <c r="B1888" s="187"/>
      <c r="C1888" s="187"/>
    </row>
    <row r="1889" spans="2:3" ht="12.75">
      <c r="B1889" s="187"/>
      <c r="C1889" s="187"/>
    </row>
    <row r="1890" spans="2:3" ht="12.75">
      <c r="B1890" s="187"/>
      <c r="C1890" s="187"/>
    </row>
    <row r="1891" spans="2:3" ht="12.75">
      <c r="B1891" s="187"/>
      <c r="C1891" s="187"/>
    </row>
    <row r="1892" spans="2:3" ht="12.75">
      <c r="B1892" s="187"/>
      <c r="C1892" s="187"/>
    </row>
    <row r="1893" spans="2:3" ht="12.75">
      <c r="B1893" s="187"/>
      <c r="C1893" s="187"/>
    </row>
    <row r="1894" spans="2:3" ht="12.75">
      <c r="B1894" s="187"/>
      <c r="C1894" s="187"/>
    </row>
    <row r="1895" spans="2:3" ht="12.75">
      <c r="B1895" s="187"/>
      <c r="C1895" s="187"/>
    </row>
    <row r="1896" spans="2:3" ht="12.75">
      <c r="B1896" s="187"/>
      <c r="C1896" s="187"/>
    </row>
    <row r="1897" spans="2:3" ht="12.75">
      <c r="B1897" s="187"/>
      <c r="C1897" s="187"/>
    </row>
    <row r="1898" spans="2:3" ht="12.75">
      <c r="B1898" s="187"/>
      <c r="C1898" s="187"/>
    </row>
    <row r="1899" spans="2:3" ht="12.75">
      <c r="B1899" s="187"/>
      <c r="C1899" s="187"/>
    </row>
    <row r="1900" spans="2:3" ht="12.75">
      <c r="B1900" s="187"/>
      <c r="C1900" s="187"/>
    </row>
    <row r="1901" spans="2:3" ht="12.75">
      <c r="B1901" s="187"/>
      <c r="C1901" s="187"/>
    </row>
    <row r="1902" spans="2:3" ht="12.75">
      <c r="B1902" s="187"/>
      <c r="C1902" s="187"/>
    </row>
    <row r="1903" spans="2:3" ht="12.75">
      <c r="B1903" s="187"/>
      <c r="C1903" s="187"/>
    </row>
    <row r="1904" spans="2:3" ht="12.75">
      <c r="B1904" s="187"/>
      <c r="C1904" s="187"/>
    </row>
    <row r="1905" spans="2:3" ht="12.75">
      <c r="B1905" s="187"/>
      <c r="C1905" s="187"/>
    </row>
    <row r="1906" spans="2:3" ht="12.75">
      <c r="B1906" s="187"/>
      <c r="C1906" s="187"/>
    </row>
    <row r="1907" spans="2:3" ht="12.75">
      <c r="B1907" s="187"/>
      <c r="C1907" s="187"/>
    </row>
    <row r="1908" spans="2:3" ht="12.75">
      <c r="B1908" s="187"/>
      <c r="C1908" s="187"/>
    </row>
    <row r="1909" spans="2:3" ht="12.75">
      <c r="B1909" s="187"/>
      <c r="C1909" s="187"/>
    </row>
    <row r="1910" spans="2:3" ht="12.75">
      <c r="B1910" s="187"/>
      <c r="C1910" s="187"/>
    </row>
    <row r="1911" spans="2:3" ht="12.75">
      <c r="B1911" s="187"/>
      <c r="C1911" s="187"/>
    </row>
    <row r="1912" spans="2:3" ht="12.75">
      <c r="B1912" s="187"/>
      <c r="C1912" s="187"/>
    </row>
    <row r="1913" spans="2:3" ht="12.75">
      <c r="B1913" s="187"/>
      <c r="C1913" s="187"/>
    </row>
    <row r="1914" spans="2:3" ht="12.75">
      <c r="B1914" s="187"/>
      <c r="C1914" s="187"/>
    </row>
    <row r="1915" spans="2:3" ht="12.75">
      <c r="B1915" s="187"/>
      <c r="C1915" s="187"/>
    </row>
    <row r="1916" spans="2:3" ht="12.75">
      <c r="B1916" s="187"/>
      <c r="C1916" s="187"/>
    </row>
    <row r="1917" spans="2:3" ht="12.75">
      <c r="B1917" s="187"/>
      <c r="C1917" s="187"/>
    </row>
    <row r="1918" spans="2:3" ht="12.75">
      <c r="B1918" s="187"/>
      <c r="C1918" s="187"/>
    </row>
    <row r="1919" spans="2:3" ht="12.75">
      <c r="B1919" s="187"/>
      <c r="C1919" s="187"/>
    </row>
    <row r="1920" spans="2:3" ht="12.75">
      <c r="B1920" s="187"/>
      <c r="C1920" s="187"/>
    </row>
    <row r="1921" spans="2:3" ht="12.75">
      <c r="B1921" s="187"/>
      <c r="C1921" s="187"/>
    </row>
    <row r="1922" spans="2:3" ht="12.75">
      <c r="B1922" s="187"/>
      <c r="C1922" s="187"/>
    </row>
    <row r="1923" spans="2:3" ht="12.75">
      <c r="B1923" s="187"/>
      <c r="C1923" s="187"/>
    </row>
    <row r="1924" spans="2:3" ht="12.75">
      <c r="B1924" s="187"/>
      <c r="C1924" s="187"/>
    </row>
    <row r="1925" spans="2:3" ht="12.75">
      <c r="B1925" s="187"/>
      <c r="C1925" s="187"/>
    </row>
    <row r="1926" spans="2:3" ht="12.75">
      <c r="B1926" s="187"/>
      <c r="C1926" s="187"/>
    </row>
    <row r="1927" spans="2:3" ht="12.75">
      <c r="B1927" s="187"/>
      <c r="C1927" s="187"/>
    </row>
    <row r="1928" spans="2:3" ht="12.75">
      <c r="B1928" s="187"/>
      <c r="C1928" s="187"/>
    </row>
    <row r="1929" spans="2:3" ht="12.75">
      <c r="B1929" s="187"/>
      <c r="C1929" s="187"/>
    </row>
    <row r="1930" spans="2:3" ht="12.75">
      <c r="B1930" s="187"/>
      <c r="C1930" s="187"/>
    </row>
    <row r="1931" spans="2:3" ht="12.75">
      <c r="B1931" s="187"/>
      <c r="C1931" s="187"/>
    </row>
    <row r="1932" spans="2:3" ht="12.75">
      <c r="B1932" s="187"/>
      <c r="C1932" s="187"/>
    </row>
    <row r="1933" spans="2:3" ht="12.75">
      <c r="B1933" s="187"/>
      <c r="C1933" s="187"/>
    </row>
    <row r="1934" spans="2:3" ht="12.75">
      <c r="B1934" s="187"/>
      <c r="C1934" s="187"/>
    </row>
    <row r="1935" spans="2:3" ht="12.75">
      <c r="B1935" s="187"/>
      <c r="C1935" s="187"/>
    </row>
    <row r="1936" spans="2:3" ht="12.75">
      <c r="B1936" s="187"/>
      <c r="C1936" s="187"/>
    </row>
    <row r="1937" spans="2:3" ht="12.75">
      <c r="B1937" s="187"/>
      <c r="C1937" s="187"/>
    </row>
    <row r="1938" spans="2:3" ht="12.75">
      <c r="B1938" s="187"/>
      <c r="C1938" s="187"/>
    </row>
    <row r="1939" spans="2:3" ht="12.75">
      <c r="B1939" s="187"/>
      <c r="C1939" s="187"/>
    </row>
    <row r="1940" spans="2:3" ht="12.75">
      <c r="B1940" s="187"/>
      <c r="C1940" s="187"/>
    </row>
    <row r="1941" spans="2:3" ht="12.75">
      <c r="B1941" s="187"/>
      <c r="C1941" s="187"/>
    </row>
    <row r="1942" spans="2:3" ht="12.75">
      <c r="B1942" s="187"/>
      <c r="C1942" s="187"/>
    </row>
    <row r="1943" spans="2:3" ht="12.75">
      <c r="B1943" s="187"/>
      <c r="C1943" s="187"/>
    </row>
    <row r="1944" spans="2:3" ht="12.75">
      <c r="B1944" s="187"/>
      <c r="C1944" s="187"/>
    </row>
    <row r="1945" spans="2:3" ht="12.75">
      <c r="B1945" s="187"/>
      <c r="C1945" s="187"/>
    </row>
    <row r="1946" spans="2:3" ht="12.75">
      <c r="B1946" s="187"/>
      <c r="C1946" s="187"/>
    </row>
    <row r="1947" spans="2:3" ht="12.75">
      <c r="B1947" s="187"/>
      <c r="C1947" s="187"/>
    </row>
    <row r="1948" spans="2:3" ht="12.75">
      <c r="B1948" s="187"/>
      <c r="C1948" s="187"/>
    </row>
    <row r="1949" spans="2:3" ht="12.75">
      <c r="B1949" s="187"/>
      <c r="C1949" s="187"/>
    </row>
    <row r="1950" spans="2:3" ht="12.75">
      <c r="B1950" s="187"/>
      <c r="C1950" s="187"/>
    </row>
    <row r="1951" spans="2:3" ht="12.75">
      <c r="B1951" s="187"/>
      <c r="C1951" s="187"/>
    </row>
    <row r="1952" spans="2:3" ht="12.75">
      <c r="B1952" s="187"/>
      <c r="C1952" s="187"/>
    </row>
    <row r="1953" spans="2:3" ht="12.75">
      <c r="B1953" s="187"/>
      <c r="C1953" s="187"/>
    </row>
    <row r="1954" spans="2:3" ht="12.75">
      <c r="B1954" s="187"/>
      <c r="C1954" s="187"/>
    </row>
    <row r="1955" spans="2:3" ht="12.75">
      <c r="B1955" s="187"/>
      <c r="C1955" s="187"/>
    </row>
    <row r="1956" spans="2:3" ht="12.75">
      <c r="B1956" s="187"/>
      <c r="C1956" s="187"/>
    </row>
    <row r="1957" spans="2:3" ht="12.75">
      <c r="B1957" s="187"/>
      <c r="C1957" s="187"/>
    </row>
    <row r="1958" spans="2:3" ht="12.75">
      <c r="B1958" s="187"/>
      <c r="C1958" s="187"/>
    </row>
    <row r="1959" spans="2:3" ht="12.75">
      <c r="B1959" s="187"/>
      <c r="C1959" s="187"/>
    </row>
    <row r="1960" spans="2:3" ht="12.75">
      <c r="B1960" s="187"/>
      <c r="C1960" s="187"/>
    </row>
    <row r="1961" spans="2:3" ht="12.75">
      <c r="B1961" s="187"/>
      <c r="C1961" s="187"/>
    </row>
    <row r="1962" spans="2:3" ht="12.75">
      <c r="B1962" s="187"/>
      <c r="C1962" s="187"/>
    </row>
    <row r="1963" spans="2:3" ht="12.75">
      <c r="B1963" s="187"/>
      <c r="C1963" s="187"/>
    </row>
    <row r="1964" spans="2:3" ht="12.75">
      <c r="B1964" s="187"/>
      <c r="C1964" s="187"/>
    </row>
    <row r="1965" spans="2:3" ht="12.75">
      <c r="B1965" s="187"/>
      <c r="C1965" s="187"/>
    </row>
    <row r="1966" spans="2:3" ht="12.75">
      <c r="B1966" s="187"/>
      <c r="C1966" s="187"/>
    </row>
    <row r="1967" spans="2:3" ht="12.75">
      <c r="B1967" s="187"/>
      <c r="C1967" s="187"/>
    </row>
    <row r="1968" spans="2:3" ht="12.75">
      <c r="B1968" s="187"/>
      <c r="C1968" s="187"/>
    </row>
    <row r="1969" spans="2:3" ht="12.75">
      <c r="B1969" s="187"/>
      <c r="C1969" s="187"/>
    </row>
    <row r="1970" spans="2:3" ht="12.75">
      <c r="B1970" s="187"/>
      <c r="C1970" s="187"/>
    </row>
    <row r="1971" spans="2:3" ht="12.75">
      <c r="B1971" s="187"/>
      <c r="C1971" s="187"/>
    </row>
    <row r="1972" spans="2:3" ht="12.75">
      <c r="B1972" s="187"/>
      <c r="C1972" s="187"/>
    </row>
    <row r="1973" spans="2:3" ht="12.75">
      <c r="B1973" s="187"/>
      <c r="C1973" s="187"/>
    </row>
    <row r="1974" spans="2:3" ht="12.75">
      <c r="B1974" s="187"/>
      <c r="C1974" s="187"/>
    </row>
    <row r="1975" spans="2:3" ht="12.75">
      <c r="B1975" s="187"/>
      <c r="C1975" s="187"/>
    </row>
    <row r="1976" spans="2:3" ht="12.75">
      <c r="B1976" s="187"/>
      <c r="C1976" s="187"/>
    </row>
    <row r="1977" spans="2:3" ht="12.75">
      <c r="B1977" s="187"/>
      <c r="C1977" s="187"/>
    </row>
    <row r="1978" spans="2:3" ht="12.75">
      <c r="B1978" s="187"/>
      <c r="C1978" s="187"/>
    </row>
    <row r="1979" spans="2:3" ht="12.75">
      <c r="B1979" s="187"/>
      <c r="C1979" s="187"/>
    </row>
    <row r="1980" spans="2:3" ht="12.75">
      <c r="B1980" s="187"/>
      <c r="C1980" s="187"/>
    </row>
    <row r="1981" spans="2:3" ht="12.75">
      <c r="B1981" s="187"/>
      <c r="C1981" s="187"/>
    </row>
    <row r="1982" spans="2:3" ht="12.75">
      <c r="B1982" s="187"/>
      <c r="C1982" s="187"/>
    </row>
    <row r="1983" spans="2:3" ht="12.75">
      <c r="B1983" s="187"/>
      <c r="C1983" s="187"/>
    </row>
    <row r="1984" spans="2:3" ht="12.75">
      <c r="B1984" s="187"/>
      <c r="C1984" s="187"/>
    </row>
    <row r="1985" spans="2:3" ht="12.75">
      <c r="B1985" s="187"/>
      <c r="C1985" s="187"/>
    </row>
    <row r="1986" spans="2:3" ht="12.75">
      <c r="B1986" s="187"/>
      <c r="C1986" s="187"/>
    </row>
    <row r="1987" spans="2:3" ht="12.75">
      <c r="B1987" s="187"/>
      <c r="C1987" s="187"/>
    </row>
    <row r="1988" spans="2:3" ht="12.75">
      <c r="B1988" s="187"/>
      <c r="C1988" s="187"/>
    </row>
    <row r="1989" spans="2:3" ht="12.75">
      <c r="B1989" s="187"/>
      <c r="C1989" s="187"/>
    </row>
    <row r="1990" spans="2:3" ht="12.75">
      <c r="B1990" s="187"/>
      <c r="C1990" s="187"/>
    </row>
    <row r="1991" spans="2:3" ht="12.75">
      <c r="B1991" s="187"/>
      <c r="C1991" s="187"/>
    </row>
    <row r="1992" spans="2:3" ht="12.75">
      <c r="B1992" s="187"/>
      <c r="C1992" s="187"/>
    </row>
    <row r="1993" spans="2:3" ht="12.75">
      <c r="B1993" s="187"/>
      <c r="C1993" s="187"/>
    </row>
    <row r="1994" spans="2:3" ht="12.75">
      <c r="B1994" s="187"/>
      <c r="C1994" s="187"/>
    </row>
    <row r="1995" spans="2:3" ht="12.75">
      <c r="B1995" s="187"/>
      <c r="C1995" s="187"/>
    </row>
    <row r="1996" spans="2:3" ht="12.75">
      <c r="B1996" s="187"/>
      <c r="C1996" s="187"/>
    </row>
    <row r="1997" spans="2:3" ht="12.75">
      <c r="B1997" s="187"/>
      <c r="C1997" s="187"/>
    </row>
    <row r="1998" spans="2:3" ht="12.75">
      <c r="B1998" s="187"/>
      <c r="C1998" s="187"/>
    </row>
    <row r="1999" spans="2:3" ht="12.75">
      <c r="B1999" s="187"/>
      <c r="C1999" s="187"/>
    </row>
    <row r="2000" spans="2:3" ht="12.75">
      <c r="B2000" s="187"/>
      <c r="C2000" s="187"/>
    </row>
    <row r="2001" spans="2:3" ht="12.75">
      <c r="B2001" s="187"/>
      <c r="C2001" s="187"/>
    </row>
    <row r="2002" spans="2:3" ht="12.75">
      <c r="B2002" s="187"/>
      <c r="C2002" s="187"/>
    </row>
    <row r="2003" spans="2:3" ht="12.75">
      <c r="B2003" s="187"/>
      <c r="C2003" s="187"/>
    </row>
    <row r="2004" spans="2:3" ht="12.75">
      <c r="B2004" s="187"/>
      <c r="C2004" s="187"/>
    </row>
    <row r="2005" spans="2:3" ht="12.75">
      <c r="B2005" s="187"/>
      <c r="C2005" s="187"/>
    </row>
    <row r="2006" spans="2:3" ht="12.75">
      <c r="B2006" s="187"/>
      <c r="C2006" s="187"/>
    </row>
    <row r="2007" spans="2:3" ht="12.75">
      <c r="B2007" s="187"/>
      <c r="C2007" s="187"/>
    </row>
    <row r="2008" spans="2:3" ht="12.75">
      <c r="B2008" s="187"/>
      <c r="C2008" s="187"/>
    </row>
    <row r="2009" spans="2:3" ht="12.75">
      <c r="B2009" s="187"/>
      <c r="C2009" s="187"/>
    </row>
    <row r="2010" spans="2:3" ht="12.75">
      <c r="B2010" s="187"/>
      <c r="C2010" s="187"/>
    </row>
    <row r="2011" spans="2:3" ht="12.75">
      <c r="B2011" s="187"/>
      <c r="C2011" s="187"/>
    </row>
    <row r="2012" spans="2:3" ht="12.75">
      <c r="B2012" s="187"/>
      <c r="C2012" s="187"/>
    </row>
    <row r="2013" spans="2:3" ht="12.75">
      <c r="B2013" s="187"/>
      <c r="C2013" s="187"/>
    </row>
    <row r="2014" spans="2:3" ht="12.75">
      <c r="B2014" s="187"/>
      <c r="C2014" s="187"/>
    </row>
    <row r="2015" spans="2:3" ht="12.75">
      <c r="B2015" s="187"/>
      <c r="C2015" s="187"/>
    </row>
    <row r="2016" spans="2:3" ht="12.75">
      <c r="B2016" s="187"/>
      <c r="C2016" s="187"/>
    </row>
    <row r="2017" spans="2:3" ht="12.75">
      <c r="B2017" s="187"/>
      <c r="C2017" s="187"/>
    </row>
    <row r="2018" spans="2:3" ht="12.75">
      <c r="B2018" s="187"/>
      <c r="C2018" s="187"/>
    </row>
    <row r="2019" spans="2:3" ht="12.75">
      <c r="B2019" s="187"/>
      <c r="C2019" s="187"/>
    </row>
    <row r="2020" spans="2:3" ht="12.75">
      <c r="B2020" s="187"/>
      <c r="C2020" s="187"/>
    </row>
    <row r="2021" spans="2:3" ht="12.75">
      <c r="B2021" s="187"/>
      <c r="C2021" s="187"/>
    </row>
    <row r="2022" spans="2:3" ht="12.75">
      <c r="B2022" s="187"/>
      <c r="C2022" s="187"/>
    </row>
    <row r="2023" spans="2:3" ht="12.75">
      <c r="B2023" s="187"/>
      <c r="C2023" s="187"/>
    </row>
    <row r="2024" spans="2:3" ht="12.75">
      <c r="B2024" s="187"/>
      <c r="C2024" s="187"/>
    </row>
    <row r="2025" spans="2:3" ht="12.75">
      <c r="B2025" s="187"/>
      <c r="C2025" s="187"/>
    </row>
    <row r="2026" spans="2:3" ht="12.75">
      <c r="B2026" s="187"/>
      <c r="C2026" s="187"/>
    </row>
    <row r="2027" spans="2:3" ht="12.75">
      <c r="B2027" s="187"/>
      <c r="C2027" s="187"/>
    </row>
    <row r="2028" spans="2:3" ht="12.75">
      <c r="B2028" s="187"/>
      <c r="C2028" s="187"/>
    </row>
    <row r="2029" spans="2:3" ht="12.75">
      <c r="B2029" s="187"/>
      <c r="C2029" s="187"/>
    </row>
    <row r="2030" spans="2:3" ht="12.75">
      <c r="B2030" s="187"/>
      <c r="C2030" s="187"/>
    </row>
    <row r="2031" spans="2:3" ht="12.75">
      <c r="B2031" s="187"/>
      <c r="C2031" s="187"/>
    </row>
    <row r="2032" spans="2:3" ht="12.75">
      <c r="B2032" s="187"/>
      <c r="C2032" s="187"/>
    </row>
    <row r="2033" spans="2:3" ht="12.75">
      <c r="B2033" s="187"/>
      <c r="C2033" s="187"/>
    </row>
    <row r="2034" spans="2:3" ht="12.75">
      <c r="B2034" s="187"/>
      <c r="C2034" s="187"/>
    </row>
    <row r="2035" spans="2:3" ht="12.75">
      <c r="B2035" s="187"/>
      <c r="C2035" s="187"/>
    </row>
    <row r="2036" spans="2:3" ht="12.75">
      <c r="B2036" s="187"/>
      <c r="C2036" s="187"/>
    </row>
    <row r="2037" spans="2:3" ht="12.75">
      <c r="B2037" s="187"/>
      <c r="C2037" s="187"/>
    </row>
    <row r="2038" spans="2:3" ht="12.75">
      <c r="B2038" s="187"/>
      <c r="C2038" s="187"/>
    </row>
    <row r="2039" spans="2:3" ht="12.75">
      <c r="B2039" s="187"/>
      <c r="C2039" s="187"/>
    </row>
    <row r="2040" spans="2:3" ht="12.75">
      <c r="B2040" s="187"/>
      <c r="C2040" s="187"/>
    </row>
    <row r="2041" spans="2:3" ht="12.75">
      <c r="B2041" s="187"/>
      <c r="C2041" s="187"/>
    </row>
    <row r="2042" spans="2:3" ht="12.75">
      <c r="B2042" s="187"/>
      <c r="C2042" s="187"/>
    </row>
    <row r="2043" spans="2:3" ht="12.75">
      <c r="B2043" s="187"/>
      <c r="C2043" s="187"/>
    </row>
    <row r="2044" spans="2:3" ht="12.75">
      <c r="B2044" s="187"/>
      <c r="C2044" s="187"/>
    </row>
    <row r="2045" spans="2:3" ht="12.75">
      <c r="B2045" s="187"/>
      <c r="C2045" s="187"/>
    </row>
    <row r="2046" spans="2:3" ht="12.75">
      <c r="B2046" s="187"/>
      <c r="C2046" s="187"/>
    </row>
    <row r="2047" spans="2:3" ht="12.75">
      <c r="B2047" s="187"/>
      <c r="C2047" s="187"/>
    </row>
    <row r="2048" spans="2:3" ht="12.75">
      <c r="B2048" s="187"/>
      <c r="C2048" s="187"/>
    </row>
    <row r="2049" spans="2:3" ht="12.75">
      <c r="B2049" s="187"/>
      <c r="C2049" s="187"/>
    </row>
    <row r="2050" spans="2:3" ht="12.75">
      <c r="B2050" s="187"/>
      <c r="C2050" s="187"/>
    </row>
    <row r="2051" spans="2:3" ht="12.75">
      <c r="B2051" s="187"/>
      <c r="C2051" s="187"/>
    </row>
    <row r="2052" spans="2:3" ht="12.75">
      <c r="B2052" s="187"/>
      <c r="C2052" s="187"/>
    </row>
    <row r="2053" spans="2:3" ht="12.75">
      <c r="B2053" s="187"/>
      <c r="C2053" s="187"/>
    </row>
    <row r="2054" spans="2:3" ht="12.75">
      <c r="B2054" s="187"/>
      <c r="C2054" s="187"/>
    </row>
    <row r="2055" spans="2:3" ht="12.75">
      <c r="B2055" s="187"/>
      <c r="C2055" s="187"/>
    </row>
    <row r="2056" spans="2:3" ht="12.75">
      <c r="B2056" s="187"/>
      <c r="C2056" s="187"/>
    </row>
    <row r="2057" spans="2:3" ht="12.75">
      <c r="B2057" s="187"/>
      <c r="C2057" s="187"/>
    </row>
    <row r="2058" spans="2:3" ht="12.75">
      <c r="B2058" s="187"/>
      <c r="C2058" s="187"/>
    </row>
    <row r="2059" spans="2:3" ht="12.75">
      <c r="B2059" s="187"/>
      <c r="C2059" s="187"/>
    </row>
    <row r="2060" spans="2:3" ht="12.75">
      <c r="B2060" s="187"/>
      <c r="C2060" s="187"/>
    </row>
    <row r="2061" spans="2:3" ht="12.75">
      <c r="B2061" s="187"/>
      <c r="C2061" s="187"/>
    </row>
    <row r="2062" spans="2:3" ht="12.75">
      <c r="B2062" s="187"/>
      <c r="C2062" s="187"/>
    </row>
    <row r="2063" spans="2:3" ht="12.75">
      <c r="B2063" s="187"/>
      <c r="C2063" s="187"/>
    </row>
    <row r="2064" spans="2:3" ht="12.75">
      <c r="B2064" s="187"/>
      <c r="C2064" s="187"/>
    </row>
    <row r="2065" spans="2:3" ht="12.75">
      <c r="B2065" s="187"/>
      <c r="C2065" s="187"/>
    </row>
    <row r="2066" spans="2:3" ht="12.75">
      <c r="B2066" s="187"/>
      <c r="C2066" s="187"/>
    </row>
    <row r="2067" spans="2:3" ht="12.75">
      <c r="B2067" s="187"/>
      <c r="C2067" s="187"/>
    </row>
    <row r="2068" spans="2:3" ht="12.75">
      <c r="B2068" s="187"/>
      <c r="C2068" s="187"/>
    </row>
    <row r="2069" spans="2:3" ht="12.75">
      <c r="B2069" s="187"/>
      <c r="C2069" s="187"/>
    </row>
    <row r="2070" spans="2:3" ht="12.75">
      <c r="B2070" s="187"/>
      <c r="C2070" s="187"/>
    </row>
    <row r="2071" spans="2:3" ht="12.75">
      <c r="B2071" s="187"/>
      <c r="C2071" s="187"/>
    </row>
    <row r="2072" spans="2:3" ht="12.75">
      <c r="B2072" s="187"/>
      <c r="C2072" s="187"/>
    </row>
    <row r="2073" spans="2:3" ht="12.75">
      <c r="B2073" s="187"/>
      <c r="C2073" s="187"/>
    </row>
    <row r="2074" spans="2:3" ht="12.75">
      <c r="B2074" s="187"/>
      <c r="C2074" s="187"/>
    </row>
    <row r="2075" spans="2:3" ht="12.75">
      <c r="B2075" s="187"/>
      <c r="C2075" s="187"/>
    </row>
    <row r="2076" spans="2:3" ht="12.75">
      <c r="B2076" s="187"/>
      <c r="C2076" s="187"/>
    </row>
    <row r="2077" spans="2:3" ht="12.75">
      <c r="B2077" s="187"/>
      <c r="C2077" s="187"/>
    </row>
    <row r="2078" spans="2:3" ht="12.75">
      <c r="B2078" s="187"/>
      <c r="C2078" s="187"/>
    </row>
    <row r="2079" spans="2:3" ht="12.75">
      <c r="B2079" s="187"/>
      <c r="C2079" s="187"/>
    </row>
    <row r="2080" spans="2:3" ht="12.75">
      <c r="B2080" s="187"/>
      <c r="C2080" s="187"/>
    </row>
    <row r="2081" spans="2:3" ht="12.75">
      <c r="B2081" s="187"/>
      <c r="C2081" s="187"/>
    </row>
    <row r="2082" spans="2:3" ht="12.75">
      <c r="B2082" s="187"/>
      <c r="C2082" s="187"/>
    </row>
    <row r="2083" spans="2:3" ht="12.75">
      <c r="B2083" s="187"/>
      <c r="C2083" s="187"/>
    </row>
    <row r="2084" spans="2:3" ht="12.75">
      <c r="B2084" s="187"/>
      <c r="C2084" s="187"/>
    </row>
    <row r="2085" spans="2:3" ht="12.75">
      <c r="B2085" s="187"/>
      <c r="C2085" s="187"/>
    </row>
    <row r="2086" spans="2:3" ht="12.75">
      <c r="B2086" s="187"/>
      <c r="C2086" s="187"/>
    </row>
    <row r="2087" spans="2:3" ht="12.75">
      <c r="B2087" s="187"/>
      <c r="C2087" s="187"/>
    </row>
    <row r="2088" spans="2:3" ht="12.75">
      <c r="B2088" s="187"/>
      <c r="C2088" s="187"/>
    </row>
    <row r="2089" spans="2:3" ht="12.75">
      <c r="B2089" s="187"/>
      <c r="C2089" s="187"/>
    </row>
    <row r="2090" spans="2:3" ht="12.75">
      <c r="B2090" s="187"/>
      <c r="C2090" s="187"/>
    </row>
    <row r="2091" spans="2:3" ht="12.75">
      <c r="B2091" s="187"/>
      <c r="C2091" s="187"/>
    </row>
    <row r="2092" spans="2:3" ht="12.75">
      <c r="B2092" s="187"/>
      <c r="C2092" s="187"/>
    </row>
    <row r="2093" spans="2:3" ht="12.75">
      <c r="B2093" s="187"/>
      <c r="C2093" s="187"/>
    </row>
    <row r="2094" spans="2:3" ht="12.75">
      <c r="B2094" s="187"/>
      <c r="C2094" s="187"/>
    </row>
    <row r="2095" spans="2:3" ht="12.75">
      <c r="B2095" s="187"/>
      <c r="C2095" s="187"/>
    </row>
    <row r="2096" spans="2:3" ht="12.75">
      <c r="B2096" s="187"/>
      <c r="C2096" s="187"/>
    </row>
    <row r="2097" spans="2:3" ht="12.75">
      <c r="B2097" s="187"/>
      <c r="C2097" s="187"/>
    </row>
    <row r="2098" spans="2:3" ht="12.75">
      <c r="B2098" s="187"/>
      <c r="C2098" s="187"/>
    </row>
    <row r="2099" spans="2:3" ht="12.75">
      <c r="B2099" s="187"/>
      <c r="C2099" s="187"/>
    </row>
    <row r="2100" spans="2:3" ht="12.75">
      <c r="B2100" s="187"/>
      <c r="C2100" s="187"/>
    </row>
    <row r="2101" spans="2:3" ht="12.75">
      <c r="B2101" s="187"/>
      <c r="C2101" s="187"/>
    </row>
    <row r="2102" spans="2:3" ht="12.75">
      <c r="B2102" s="187"/>
      <c r="C2102" s="187"/>
    </row>
    <row r="2103" spans="2:3" ht="12.75">
      <c r="B2103" s="187"/>
      <c r="C2103" s="187"/>
    </row>
    <row r="2104" spans="2:3" ht="12.75">
      <c r="B2104" s="187"/>
      <c r="C2104" s="187"/>
    </row>
    <row r="2105" spans="2:3" ht="12.75">
      <c r="B2105" s="187"/>
      <c r="C2105" s="187"/>
    </row>
    <row r="2106" spans="2:3" ht="12.75">
      <c r="B2106" s="187"/>
      <c r="C2106" s="187"/>
    </row>
    <row r="2107" spans="2:3" ht="12.75">
      <c r="B2107" s="187"/>
      <c r="C2107" s="187"/>
    </row>
    <row r="2108" spans="2:3" ht="12.75">
      <c r="B2108" s="187"/>
      <c r="C2108" s="187"/>
    </row>
    <row r="2109" spans="2:3" ht="12.75">
      <c r="B2109" s="187"/>
      <c r="C2109" s="187"/>
    </row>
    <row r="2110" spans="2:3" ht="12.75">
      <c r="B2110" s="187"/>
      <c r="C2110" s="187"/>
    </row>
    <row r="2111" spans="2:3" ht="12.75">
      <c r="B2111" s="187"/>
      <c r="C2111" s="187"/>
    </row>
    <row r="2112" spans="2:3" ht="12.75">
      <c r="B2112" s="187"/>
      <c r="C2112" s="187"/>
    </row>
    <row r="2113" spans="2:3" ht="12.75">
      <c r="B2113" s="187"/>
      <c r="C2113" s="187"/>
    </row>
    <row r="2114" spans="2:3" ht="12.75">
      <c r="B2114" s="187"/>
      <c r="C2114" s="187"/>
    </row>
    <row r="2115" spans="2:3" ht="12.75">
      <c r="B2115" s="187"/>
      <c r="C2115" s="187"/>
    </row>
    <row r="2116" spans="2:3" ht="12.75">
      <c r="B2116" s="187"/>
      <c r="C2116" s="187"/>
    </row>
    <row r="2117" spans="2:3" ht="12.75">
      <c r="B2117" s="187"/>
      <c r="C2117" s="187"/>
    </row>
    <row r="2118" spans="2:3" ht="12.75">
      <c r="B2118" s="187"/>
      <c r="C2118" s="187"/>
    </row>
    <row r="2119" spans="2:3" ht="12.75">
      <c r="B2119" s="187"/>
      <c r="C2119" s="187"/>
    </row>
    <row r="2120" spans="2:3" ht="12.75">
      <c r="B2120" s="187"/>
      <c r="C2120" s="187"/>
    </row>
    <row r="2121" spans="2:3" ht="12.75">
      <c r="B2121" s="187"/>
      <c r="C2121" s="187"/>
    </row>
    <row r="2122" spans="2:3" ht="12.75">
      <c r="B2122" s="187"/>
      <c r="C2122" s="187"/>
    </row>
    <row r="2123" spans="2:3" ht="12.75">
      <c r="B2123" s="187"/>
      <c r="C2123" s="187"/>
    </row>
    <row r="2124" spans="2:3" ht="12.75">
      <c r="B2124" s="187"/>
      <c r="C2124" s="187"/>
    </row>
    <row r="2125" spans="2:3" ht="12.75">
      <c r="B2125" s="187"/>
      <c r="C2125" s="187"/>
    </row>
    <row r="2126" spans="2:3" ht="12.75">
      <c r="B2126" s="187"/>
      <c r="C2126" s="187"/>
    </row>
    <row r="2127" spans="2:3" ht="12.75">
      <c r="B2127" s="187"/>
      <c r="C2127" s="187"/>
    </row>
    <row r="2128" spans="2:3" ht="12.75">
      <c r="B2128" s="187"/>
      <c r="C2128" s="187"/>
    </row>
    <row r="2129" spans="2:3" ht="12.75">
      <c r="B2129" s="187"/>
      <c r="C2129" s="187"/>
    </row>
    <row r="2130" spans="2:3" ht="12.75">
      <c r="B2130" s="187"/>
      <c r="C2130" s="187"/>
    </row>
    <row r="2131" spans="2:3" ht="12.75">
      <c r="B2131" s="187"/>
      <c r="C2131" s="187"/>
    </row>
    <row r="2132" spans="2:3" ht="12.75">
      <c r="B2132" s="187"/>
      <c r="C2132" s="187"/>
    </row>
    <row r="2133" spans="2:3" ht="12.75">
      <c r="B2133" s="187"/>
      <c r="C2133" s="187"/>
    </row>
    <row r="2134" spans="2:3" ht="12.75">
      <c r="B2134" s="187"/>
      <c r="C2134" s="187"/>
    </row>
    <row r="2135" spans="2:3" ht="12.75">
      <c r="B2135" s="187"/>
      <c r="C2135" s="187"/>
    </row>
    <row r="2136" spans="2:3" ht="12.75">
      <c r="B2136" s="187"/>
      <c r="C2136" s="187"/>
    </row>
    <row r="2137" spans="2:3" ht="12.75">
      <c r="B2137" s="187"/>
      <c r="C2137" s="187"/>
    </row>
    <row r="2138" spans="2:3" ht="12.75">
      <c r="B2138" s="187"/>
      <c r="C2138" s="187"/>
    </row>
    <row r="2139" spans="2:3" ht="12.75">
      <c r="B2139" s="187"/>
      <c r="C2139" s="187"/>
    </row>
    <row r="2140" spans="2:3" ht="12.75">
      <c r="B2140" s="187"/>
      <c r="C2140" s="187"/>
    </row>
    <row r="2141" spans="2:3" ht="12.75">
      <c r="B2141" s="187"/>
      <c r="C2141" s="187"/>
    </row>
    <row r="2142" spans="2:3" ht="12.75">
      <c r="B2142" s="187"/>
      <c r="C2142" s="187"/>
    </row>
    <row r="2143" spans="2:3" ht="12.75">
      <c r="B2143" s="187"/>
      <c r="C2143" s="187"/>
    </row>
    <row r="2144" spans="2:3" ht="12.75">
      <c r="B2144" s="187"/>
      <c r="C2144" s="187"/>
    </row>
    <row r="2145" spans="2:3" ht="12.75">
      <c r="B2145" s="187"/>
      <c r="C2145" s="187"/>
    </row>
    <row r="2146" spans="2:3" ht="12.75">
      <c r="B2146" s="187"/>
      <c r="C2146" s="187"/>
    </row>
    <row r="2147" spans="2:3" ht="12.75">
      <c r="B2147" s="187"/>
      <c r="C2147" s="187"/>
    </row>
    <row r="2148" spans="2:3" ht="12.75">
      <c r="B2148" s="187"/>
      <c r="C2148" s="187"/>
    </row>
    <row r="2149" spans="2:3" ht="12.75">
      <c r="B2149" s="187"/>
      <c r="C2149" s="187"/>
    </row>
    <row r="2150" spans="2:3" ht="12.75">
      <c r="B2150" s="187"/>
      <c r="C2150" s="187"/>
    </row>
    <row r="2151" spans="2:3" ht="12.75">
      <c r="B2151" s="187"/>
      <c r="C2151" s="187"/>
    </row>
    <row r="2152" spans="2:3" ht="12.75">
      <c r="B2152" s="187"/>
      <c r="C2152" s="187"/>
    </row>
    <row r="2153" spans="2:3" ht="12.75">
      <c r="B2153" s="187"/>
      <c r="C2153" s="187"/>
    </row>
    <row r="2154" spans="2:3" ht="12.75">
      <c r="B2154" s="187"/>
      <c r="C2154" s="187"/>
    </row>
    <row r="2155" spans="2:3" ht="12.75">
      <c r="B2155" s="187"/>
      <c r="C2155" s="187"/>
    </row>
    <row r="2156" spans="2:3" ht="12.75">
      <c r="B2156" s="187"/>
      <c r="C2156" s="187"/>
    </row>
    <row r="2157" spans="2:3" ht="12.75">
      <c r="B2157" s="187"/>
      <c r="C2157" s="187"/>
    </row>
    <row r="2158" spans="2:3" ht="12.75">
      <c r="B2158" s="187"/>
      <c r="C2158" s="187"/>
    </row>
    <row r="2159" spans="2:3" ht="12.75">
      <c r="B2159" s="187"/>
      <c r="C2159" s="187"/>
    </row>
    <row r="2160" spans="2:3" ht="12.75">
      <c r="B2160" s="187"/>
      <c r="C2160" s="187"/>
    </row>
    <row r="2161" spans="2:3" ht="12.75">
      <c r="B2161" s="187"/>
      <c r="C2161" s="187"/>
    </row>
    <row r="2162" spans="2:3" ht="12.75">
      <c r="B2162" s="187"/>
      <c r="C2162" s="187"/>
    </row>
    <row r="2163" spans="2:3" ht="12.75">
      <c r="B2163" s="187"/>
      <c r="C2163" s="187"/>
    </row>
    <row r="2164" spans="2:3" ht="12.75">
      <c r="B2164" s="187"/>
      <c r="C2164" s="187"/>
    </row>
    <row r="2165" spans="2:3" ht="12.75">
      <c r="B2165" s="187"/>
      <c r="C2165" s="187"/>
    </row>
    <row r="2166" spans="2:3" ht="12.75">
      <c r="B2166" s="187"/>
      <c r="C2166" s="187"/>
    </row>
    <row r="2167" spans="2:3" ht="12.75">
      <c r="B2167" s="187"/>
      <c r="C2167" s="187"/>
    </row>
    <row r="2168" spans="2:3" ht="12.75">
      <c r="B2168" s="187"/>
      <c r="C2168" s="187"/>
    </row>
    <row r="2169" spans="2:3" ht="12.75">
      <c r="B2169" s="187"/>
      <c r="C2169" s="187"/>
    </row>
    <row r="2170" spans="2:3" ht="12.75">
      <c r="B2170" s="187"/>
      <c r="C2170" s="187"/>
    </row>
    <row r="2171" spans="2:3" ht="12.75">
      <c r="B2171" s="187"/>
      <c r="C2171" s="187"/>
    </row>
    <row r="2172" spans="2:3" ht="12.75">
      <c r="B2172" s="187"/>
      <c r="C2172" s="187"/>
    </row>
    <row r="2173" spans="2:3" ht="12.75">
      <c r="B2173" s="187"/>
      <c r="C2173" s="187"/>
    </row>
    <row r="2174" spans="2:3" ht="12.75">
      <c r="B2174" s="187"/>
      <c r="C2174" s="187"/>
    </row>
    <row r="2175" spans="2:3" ht="12.75">
      <c r="B2175" s="187"/>
      <c r="C2175" s="187"/>
    </row>
    <row r="2176" spans="2:3" ht="12.75">
      <c r="B2176" s="187"/>
      <c r="C2176" s="187"/>
    </row>
    <row r="2177" spans="2:3" ht="12.75">
      <c r="B2177" s="187"/>
      <c r="C2177" s="187"/>
    </row>
    <row r="2178" spans="2:3" ht="12.75">
      <c r="B2178" s="187"/>
      <c r="C2178" s="187"/>
    </row>
    <row r="2179" spans="2:3" ht="12.75">
      <c r="B2179" s="187"/>
      <c r="C2179" s="187"/>
    </row>
    <row r="2180" spans="2:3" ht="12.75">
      <c r="B2180" s="187"/>
      <c r="C2180" s="187"/>
    </row>
    <row r="2181" spans="2:3" ht="12.75">
      <c r="B2181" s="187"/>
      <c r="C2181" s="187"/>
    </row>
    <row r="2182" spans="2:3" ht="12.75">
      <c r="B2182" s="187"/>
      <c r="C2182" s="187"/>
    </row>
    <row r="2183" spans="2:3" ht="12.75">
      <c r="B2183" s="187"/>
      <c r="C2183" s="187"/>
    </row>
    <row r="2184" spans="2:3" ht="12.75">
      <c r="B2184" s="187"/>
      <c r="C2184" s="187"/>
    </row>
    <row r="2185" spans="2:3" ht="12.75">
      <c r="B2185" s="187"/>
      <c r="C2185" s="187"/>
    </row>
    <row r="2186" spans="2:3" ht="12.75">
      <c r="B2186" s="187"/>
      <c r="C2186" s="187"/>
    </row>
    <row r="2187" spans="2:3" ht="12.75">
      <c r="B2187" s="187"/>
      <c r="C2187" s="187"/>
    </row>
    <row r="2188" spans="2:3" ht="12.75">
      <c r="B2188" s="187"/>
      <c r="C2188" s="187"/>
    </row>
    <row r="2189" spans="2:3" ht="12.75">
      <c r="B2189" s="187"/>
      <c r="C2189" s="187"/>
    </row>
    <row r="2190" spans="2:3" ht="12.75">
      <c r="B2190" s="187"/>
      <c r="C2190" s="187"/>
    </row>
    <row r="2191" spans="2:3" ht="12.75">
      <c r="B2191" s="187"/>
      <c r="C2191" s="187"/>
    </row>
    <row r="2192" spans="2:3" ht="12.75">
      <c r="B2192" s="187"/>
      <c r="C2192" s="187"/>
    </row>
    <row r="2193" spans="2:3" ht="12.75">
      <c r="B2193" s="187"/>
      <c r="C2193" s="187"/>
    </row>
    <row r="2194" spans="2:3" ht="12.75">
      <c r="B2194" s="187"/>
      <c r="C2194" s="187"/>
    </row>
    <row r="2195" spans="2:3" ht="12.75">
      <c r="B2195" s="187"/>
      <c r="C2195" s="187"/>
    </row>
    <row r="2196" spans="2:3" ht="12.75">
      <c r="B2196" s="187"/>
      <c r="C2196" s="187"/>
    </row>
    <row r="2197" spans="2:3" ht="12.75">
      <c r="B2197" s="187"/>
      <c r="C2197" s="187"/>
    </row>
    <row r="2198" spans="2:3" ht="12.75">
      <c r="B2198" s="187"/>
      <c r="C2198" s="187"/>
    </row>
    <row r="2199" spans="2:3" ht="12.75">
      <c r="B2199" s="187"/>
      <c r="C2199" s="187"/>
    </row>
    <row r="2200" spans="2:3" ht="12.75">
      <c r="B2200" s="187"/>
      <c r="C2200" s="187"/>
    </row>
    <row r="2201" spans="2:3" ht="12.75">
      <c r="B2201" s="187"/>
      <c r="C2201" s="187"/>
    </row>
    <row r="2202" spans="2:3" ht="12.75">
      <c r="B2202" s="187"/>
      <c r="C2202" s="187"/>
    </row>
    <row r="2203" spans="2:3" ht="12.75">
      <c r="B2203" s="187"/>
      <c r="C2203" s="187"/>
    </row>
    <row r="2204" spans="2:3" ht="12.75">
      <c r="B2204" s="187"/>
      <c r="C2204" s="187"/>
    </row>
    <row r="2205" spans="2:3" ht="12.75">
      <c r="B2205" s="187"/>
      <c r="C2205" s="187"/>
    </row>
    <row r="2206" spans="2:3" ht="12.75">
      <c r="B2206" s="187"/>
      <c r="C2206" s="187"/>
    </row>
    <row r="2207" spans="2:3" ht="12.75">
      <c r="B2207" s="187"/>
      <c r="C2207" s="187"/>
    </row>
    <row r="2208" spans="2:3" ht="12.75">
      <c r="B2208" s="187"/>
      <c r="C2208" s="187"/>
    </row>
    <row r="2209" spans="2:3" ht="12.75">
      <c r="B2209" s="187"/>
      <c r="C2209" s="187"/>
    </row>
    <row r="2210" spans="2:3" ht="12.75">
      <c r="B2210" s="187"/>
      <c r="C2210" s="187"/>
    </row>
    <row r="2211" spans="2:3" ht="12.75">
      <c r="B2211" s="187"/>
      <c r="C2211" s="187"/>
    </row>
    <row r="2212" spans="2:3" ht="12.75">
      <c r="B2212" s="187"/>
      <c r="C2212" s="187"/>
    </row>
    <row r="2213" spans="2:3" ht="12.75">
      <c r="B2213" s="187"/>
      <c r="C2213" s="187"/>
    </row>
    <row r="2214" spans="2:3" ht="12.75">
      <c r="B2214" s="187"/>
      <c r="C2214" s="187"/>
    </row>
    <row r="2215" spans="2:3" ht="12.75">
      <c r="B2215" s="187"/>
      <c r="C2215" s="187"/>
    </row>
    <row r="2216" spans="2:3" ht="12.75">
      <c r="B2216" s="187"/>
      <c r="C2216" s="187"/>
    </row>
    <row r="2217" spans="2:3" ht="12.75">
      <c r="B2217" s="187"/>
      <c r="C2217" s="187"/>
    </row>
    <row r="2218" spans="2:3" ht="12.75">
      <c r="B2218" s="187"/>
      <c r="C2218" s="187"/>
    </row>
    <row r="2219" spans="2:3" ht="12.75">
      <c r="B2219" s="187"/>
      <c r="C2219" s="187"/>
    </row>
    <row r="2220" spans="2:3" ht="12.75">
      <c r="B2220" s="187"/>
      <c r="C2220" s="187"/>
    </row>
    <row r="2221" spans="2:3" ht="12.75">
      <c r="B2221" s="187"/>
      <c r="C2221" s="187"/>
    </row>
    <row r="2222" spans="2:3" ht="12.75">
      <c r="B2222" s="187"/>
      <c r="C2222" s="187"/>
    </row>
    <row r="2223" spans="2:3" ht="12.75">
      <c r="B2223" s="187"/>
      <c r="C2223" s="187"/>
    </row>
    <row r="2224" spans="2:3" ht="12.75">
      <c r="B2224" s="187"/>
      <c r="C2224" s="187"/>
    </row>
    <row r="2225" spans="2:3" ht="12.75">
      <c r="B2225" s="187"/>
      <c r="C2225" s="187"/>
    </row>
    <row r="2226" spans="2:3" ht="12.75">
      <c r="B2226" s="187"/>
      <c r="C2226" s="187"/>
    </row>
    <row r="2227" spans="2:3" ht="12.75">
      <c r="B2227" s="187"/>
      <c r="C2227" s="187"/>
    </row>
    <row r="2228" spans="2:3" ht="12.75">
      <c r="B2228" s="187"/>
      <c r="C2228" s="187"/>
    </row>
    <row r="2229" spans="2:3" ht="12.75">
      <c r="B2229" s="187"/>
      <c r="C2229" s="187"/>
    </row>
    <row r="2230" spans="2:3" ht="12.75">
      <c r="B2230" s="187"/>
      <c r="C2230" s="187"/>
    </row>
    <row r="2231" spans="2:3" ht="12.75">
      <c r="B2231" s="187"/>
      <c r="C2231" s="187"/>
    </row>
    <row r="2232" spans="2:3" ht="12.75">
      <c r="B2232" s="187"/>
      <c r="C2232" s="187"/>
    </row>
    <row r="2233" spans="2:3" ht="12.75">
      <c r="B2233" s="187"/>
      <c r="C2233" s="187"/>
    </row>
    <row r="2234" spans="2:3" ht="12.75">
      <c r="B2234" s="187"/>
      <c r="C2234" s="187"/>
    </row>
    <row r="2235" spans="2:3" ht="12.75">
      <c r="B2235" s="187"/>
      <c r="C2235" s="187"/>
    </row>
    <row r="2236" spans="2:3" ht="12.75">
      <c r="B2236" s="187"/>
      <c r="C2236" s="187"/>
    </row>
    <row r="2237" spans="2:3" ht="12.75">
      <c r="B2237" s="187"/>
      <c r="C2237" s="187"/>
    </row>
    <row r="2238" spans="2:3" ht="12.75">
      <c r="B2238" s="187"/>
      <c r="C2238" s="187"/>
    </row>
    <row r="2239" spans="2:3" ht="12.75">
      <c r="B2239" s="187"/>
      <c r="C2239" s="187"/>
    </row>
    <row r="2240" spans="2:3" ht="12.75">
      <c r="B2240" s="187"/>
      <c r="C2240" s="187"/>
    </row>
    <row r="2241" spans="2:3" ht="12.75">
      <c r="B2241" s="187"/>
      <c r="C2241" s="187"/>
    </row>
    <row r="2242" spans="2:3" ht="12.75">
      <c r="B2242" s="187"/>
      <c r="C2242" s="187"/>
    </row>
    <row r="2243" spans="2:3" ht="12.75">
      <c r="B2243" s="187"/>
      <c r="C2243" s="187"/>
    </row>
    <row r="2244" spans="2:3" ht="12.75">
      <c r="B2244" s="187"/>
      <c r="C2244" s="187"/>
    </row>
    <row r="2245" spans="2:3" ht="12.75">
      <c r="B2245" s="187"/>
      <c r="C2245" s="187"/>
    </row>
    <row r="2246" spans="2:3" ht="12.75">
      <c r="B2246" s="187"/>
      <c r="C2246" s="187"/>
    </row>
    <row r="2247" spans="2:3" ht="12.75">
      <c r="B2247" s="187"/>
      <c r="C2247" s="187"/>
    </row>
    <row r="2248" spans="2:3" ht="12.75">
      <c r="B2248" s="187"/>
      <c r="C2248" s="187"/>
    </row>
    <row r="2249" spans="2:3" ht="12.75">
      <c r="B2249" s="187"/>
      <c r="C2249" s="187"/>
    </row>
    <row r="2250" spans="2:3" ht="12.75">
      <c r="B2250" s="187"/>
      <c r="C2250" s="187"/>
    </row>
    <row r="2251" spans="2:3" ht="12.75">
      <c r="B2251" s="187"/>
      <c r="C2251" s="187"/>
    </row>
    <row r="2252" spans="2:3" ht="12.75">
      <c r="B2252" s="187"/>
      <c r="C2252" s="187"/>
    </row>
    <row r="2253" spans="2:3" ht="12.75">
      <c r="B2253" s="187"/>
      <c r="C2253" s="187"/>
    </row>
    <row r="2254" spans="2:3" ht="12.75">
      <c r="B2254" s="187"/>
      <c r="C2254" s="187"/>
    </row>
    <row r="2255" spans="2:3" ht="12.75">
      <c r="B2255" s="187"/>
      <c r="C2255" s="187"/>
    </row>
    <row r="2256" spans="2:3" ht="12.75">
      <c r="B2256" s="187"/>
      <c r="C2256" s="187"/>
    </row>
    <row r="2257" spans="2:3" ht="12.75">
      <c r="B2257" s="187"/>
      <c r="C2257" s="187"/>
    </row>
    <row r="2258" spans="2:3" ht="12.75">
      <c r="B2258" s="187"/>
      <c r="C2258" s="187"/>
    </row>
    <row r="2259" spans="2:3" ht="12.75">
      <c r="B2259" s="187"/>
      <c r="C2259" s="187"/>
    </row>
    <row r="2260" spans="2:3" ht="12.75">
      <c r="B2260" s="187"/>
      <c r="C2260" s="187"/>
    </row>
    <row r="2261" spans="2:3" ht="12.75">
      <c r="B2261" s="187"/>
      <c r="C2261" s="187"/>
    </row>
    <row r="2262" spans="2:3" ht="12.75">
      <c r="B2262" s="187"/>
      <c r="C2262" s="187"/>
    </row>
    <row r="2263" spans="2:3" ht="12.75">
      <c r="B2263" s="187"/>
      <c r="C2263" s="187"/>
    </row>
    <row r="2264" spans="2:3" ht="12.75">
      <c r="B2264" s="187"/>
      <c r="C2264" s="187"/>
    </row>
    <row r="2265" spans="2:3" ht="12.75">
      <c r="B2265" s="187"/>
      <c r="C2265" s="187"/>
    </row>
    <row r="2266" spans="2:3" ht="12.75">
      <c r="B2266" s="187"/>
      <c r="C2266" s="187"/>
    </row>
    <row r="2267" spans="2:3" ht="12.75">
      <c r="B2267" s="187"/>
      <c r="C2267" s="187"/>
    </row>
    <row r="2268" spans="2:3" ht="12.75">
      <c r="B2268" s="187"/>
      <c r="C2268" s="187"/>
    </row>
    <row r="2269" spans="2:3" ht="12.75">
      <c r="B2269" s="187"/>
      <c r="C2269" s="187"/>
    </row>
    <row r="2270" spans="2:3" ht="12.75">
      <c r="B2270" s="187"/>
      <c r="C2270" s="187"/>
    </row>
    <row r="2271" spans="2:3" ht="12.75">
      <c r="B2271" s="187"/>
      <c r="C2271" s="187"/>
    </row>
    <row r="2272" spans="2:3" ht="12.75">
      <c r="B2272" s="187"/>
      <c r="C2272" s="187"/>
    </row>
    <row r="2273" spans="2:3" ht="12.75">
      <c r="B2273" s="187"/>
      <c r="C2273" s="187"/>
    </row>
    <row r="2274" spans="2:3" ht="12.75">
      <c r="B2274" s="187"/>
      <c r="C2274" s="187"/>
    </row>
    <row r="2275" spans="2:3" ht="12.75">
      <c r="B2275" s="187"/>
      <c r="C2275" s="187"/>
    </row>
    <row r="2276" spans="2:3" ht="12.75">
      <c r="B2276" s="187"/>
      <c r="C2276" s="187"/>
    </row>
    <row r="2277" spans="2:3" ht="12.75">
      <c r="B2277" s="187"/>
      <c r="C2277" s="187"/>
    </row>
    <row r="2278" spans="2:3" ht="12.75">
      <c r="B2278" s="187"/>
      <c r="C2278" s="187"/>
    </row>
    <row r="2279" spans="2:3" ht="12.75">
      <c r="B2279" s="187"/>
      <c r="C2279" s="187"/>
    </row>
    <row r="2280" spans="2:3" ht="12.75">
      <c r="B2280" s="187"/>
      <c r="C2280" s="187"/>
    </row>
    <row r="2281" spans="2:3" ht="12.75">
      <c r="B2281" s="187"/>
      <c r="C2281" s="187"/>
    </row>
    <row r="2282" spans="2:3" ht="12.75">
      <c r="B2282" s="187"/>
      <c r="C2282" s="187"/>
    </row>
    <row r="2283" spans="2:3" ht="12.75">
      <c r="B2283" s="187"/>
      <c r="C2283" s="187"/>
    </row>
    <row r="2284" spans="2:3" ht="12.75">
      <c r="B2284" s="187"/>
      <c r="C2284" s="187"/>
    </row>
    <row r="2285" spans="2:3" ht="12.75">
      <c r="B2285" s="187"/>
      <c r="C2285" s="187"/>
    </row>
    <row r="2286" spans="2:3" ht="12.75">
      <c r="B2286" s="187"/>
      <c r="C2286" s="187"/>
    </row>
    <row r="2287" spans="2:3" ht="12.75">
      <c r="B2287" s="187"/>
      <c r="C2287" s="187"/>
    </row>
    <row r="2288" spans="2:3" ht="12.75">
      <c r="B2288" s="187"/>
      <c r="C2288" s="187"/>
    </row>
    <row r="2289" spans="2:3" ht="12.75">
      <c r="B2289" s="187"/>
      <c r="C2289" s="187"/>
    </row>
    <row r="2290" spans="2:3" ht="12.75">
      <c r="B2290" s="187"/>
      <c r="C2290" s="187"/>
    </row>
    <row r="2291" spans="2:3" ht="12.75">
      <c r="B2291" s="187"/>
      <c r="C2291" s="187"/>
    </row>
    <row r="2292" spans="2:3" ht="12.75">
      <c r="B2292" s="187"/>
      <c r="C2292" s="187"/>
    </row>
    <row r="2293" spans="2:3" ht="12.75">
      <c r="B2293" s="187"/>
      <c r="C2293" s="187"/>
    </row>
    <row r="2294" spans="2:3" ht="12.75">
      <c r="B2294" s="187"/>
      <c r="C2294" s="187"/>
    </row>
    <row r="2295" spans="2:3" ht="12.75">
      <c r="B2295" s="187"/>
      <c r="C2295" s="187"/>
    </row>
    <row r="2296" spans="2:3" ht="12.75">
      <c r="B2296" s="187"/>
      <c r="C2296" s="187"/>
    </row>
    <row r="2297" spans="2:3" ht="12.75">
      <c r="B2297" s="187"/>
      <c r="C2297" s="187"/>
    </row>
    <row r="2298" spans="2:3" ht="12.75">
      <c r="B2298" s="187"/>
      <c r="C2298" s="187"/>
    </row>
    <row r="2299" spans="2:3" ht="12.75">
      <c r="B2299" s="187"/>
      <c r="C2299" s="187"/>
    </row>
    <row r="2300" spans="2:3" ht="12.75">
      <c r="B2300" s="187"/>
      <c r="C2300" s="187"/>
    </row>
    <row r="2301" spans="2:3" ht="12.75">
      <c r="B2301" s="187"/>
      <c r="C2301" s="187"/>
    </row>
    <row r="2302" spans="2:3" ht="12.75">
      <c r="B2302" s="187"/>
      <c r="C2302" s="187"/>
    </row>
    <row r="2303" spans="2:3" ht="12.75">
      <c r="B2303" s="187"/>
      <c r="C2303" s="187"/>
    </row>
    <row r="2304" spans="2:3" ht="12.75">
      <c r="B2304" s="187"/>
      <c r="C2304" s="187"/>
    </row>
    <row r="2305" spans="2:3" ht="12.75">
      <c r="B2305" s="187"/>
      <c r="C2305" s="187"/>
    </row>
    <row r="2306" spans="2:3" ht="12.75">
      <c r="B2306" s="187"/>
      <c r="C2306" s="187"/>
    </row>
    <row r="2307" spans="2:3" ht="12.75">
      <c r="B2307" s="187"/>
      <c r="C2307" s="187"/>
    </row>
    <row r="2308" spans="2:3" ht="12.75">
      <c r="B2308" s="187"/>
      <c r="C2308" s="187"/>
    </row>
    <row r="2309" spans="2:3" ht="12.75">
      <c r="B2309" s="187"/>
      <c r="C2309" s="187"/>
    </row>
    <row r="2310" spans="2:3" ht="12.75">
      <c r="B2310" s="187"/>
      <c r="C2310" s="187"/>
    </row>
    <row r="2311" spans="2:3" ht="12.75">
      <c r="B2311" s="187"/>
      <c r="C2311" s="187"/>
    </row>
    <row r="2312" spans="2:3" ht="12.75">
      <c r="B2312" s="187"/>
      <c r="C2312" s="187"/>
    </row>
    <row r="2313" spans="2:3" ht="12.75">
      <c r="B2313" s="187"/>
      <c r="C2313" s="187"/>
    </row>
    <row r="2314" spans="2:3" ht="12.75">
      <c r="B2314" s="187"/>
      <c r="C2314" s="187"/>
    </row>
    <row r="2315" spans="2:3" ht="12.75">
      <c r="B2315" s="187"/>
      <c r="C2315" s="187"/>
    </row>
    <row r="2316" spans="2:3" ht="12.75">
      <c r="B2316" s="187"/>
      <c r="C2316" s="187"/>
    </row>
    <row r="2317" spans="2:3" ht="12.75">
      <c r="B2317" s="187"/>
      <c r="C2317" s="187"/>
    </row>
    <row r="2318" spans="2:3" ht="12.75">
      <c r="B2318" s="187"/>
      <c r="C2318" s="187"/>
    </row>
    <row r="2319" spans="2:3" ht="12.75">
      <c r="B2319" s="187"/>
      <c r="C2319" s="187"/>
    </row>
    <row r="2320" spans="2:3" ht="12.75">
      <c r="B2320" s="187"/>
      <c r="C2320" s="187"/>
    </row>
    <row r="2321" spans="2:3" ht="12.75">
      <c r="B2321" s="187"/>
      <c r="C2321" s="187"/>
    </row>
    <row r="2322" spans="2:3" ht="12.75">
      <c r="B2322" s="187"/>
      <c r="C2322" s="187"/>
    </row>
    <row r="2323" spans="2:3" ht="12.75">
      <c r="B2323" s="187"/>
      <c r="C2323" s="187"/>
    </row>
    <row r="2324" spans="2:3" ht="12.75">
      <c r="B2324" s="187"/>
      <c r="C2324" s="187"/>
    </row>
    <row r="2325" spans="2:3" ht="12.75">
      <c r="B2325" s="187"/>
      <c r="C2325" s="187"/>
    </row>
    <row r="2326" spans="2:3" ht="12.75">
      <c r="B2326" s="187"/>
      <c r="C2326" s="187"/>
    </row>
    <row r="2327" spans="2:3" ht="12.75">
      <c r="B2327" s="187"/>
      <c r="C2327" s="187"/>
    </row>
    <row r="2328" spans="2:3" ht="12.75">
      <c r="B2328" s="187"/>
      <c r="C2328" s="187"/>
    </row>
    <row r="2329" spans="2:3" ht="12.75">
      <c r="B2329" s="187"/>
      <c r="C2329" s="187"/>
    </row>
    <row r="2330" spans="2:3" ht="12.75">
      <c r="B2330" s="187"/>
      <c r="C2330" s="187"/>
    </row>
    <row r="2331" spans="2:3" ht="12.75">
      <c r="B2331" s="187"/>
      <c r="C2331" s="187"/>
    </row>
    <row r="2332" spans="2:3" ht="12.75">
      <c r="B2332" s="187"/>
      <c r="C2332" s="187"/>
    </row>
    <row r="2333" spans="2:3" ht="12.75">
      <c r="B2333" s="187"/>
      <c r="C2333" s="187"/>
    </row>
    <row r="2334" spans="2:3" ht="12.75">
      <c r="B2334" s="187"/>
      <c r="C2334" s="187"/>
    </row>
    <row r="2335" spans="2:3" ht="12.75">
      <c r="B2335" s="187"/>
      <c r="C2335" s="187"/>
    </row>
    <row r="2336" spans="2:3" ht="12.75">
      <c r="B2336" s="187"/>
      <c r="C2336" s="187"/>
    </row>
    <row r="2337" spans="2:3" ht="12.75">
      <c r="B2337" s="187"/>
      <c r="C2337" s="187"/>
    </row>
    <row r="2338" spans="2:3" ht="12.75">
      <c r="B2338" s="187"/>
      <c r="C2338" s="187"/>
    </row>
    <row r="2339" spans="2:3" ht="12.75">
      <c r="B2339" s="187"/>
      <c r="C2339" s="187"/>
    </row>
    <row r="2340" spans="2:3" ht="12.75">
      <c r="B2340" s="187"/>
      <c r="C2340" s="187"/>
    </row>
    <row r="2341" spans="2:3" ht="12.75">
      <c r="B2341" s="187"/>
      <c r="C2341" s="187"/>
    </row>
    <row r="2342" spans="2:3" ht="12.75">
      <c r="B2342" s="187"/>
      <c r="C2342" s="187"/>
    </row>
    <row r="2343" spans="2:3" ht="12.75">
      <c r="B2343" s="187"/>
      <c r="C2343" s="187"/>
    </row>
    <row r="2344" spans="2:3" ht="12.75">
      <c r="B2344" s="187"/>
      <c r="C2344" s="187"/>
    </row>
    <row r="2345" spans="2:3" ht="12.75">
      <c r="B2345" s="187"/>
      <c r="C2345" s="187"/>
    </row>
    <row r="2346" spans="2:3" ht="12.75">
      <c r="B2346" s="187"/>
      <c r="C2346" s="187"/>
    </row>
    <row r="2347" spans="2:3" ht="12.75">
      <c r="B2347" s="187"/>
      <c r="C2347" s="187"/>
    </row>
    <row r="2348" spans="2:3" ht="12.75">
      <c r="B2348" s="187"/>
      <c r="C2348" s="187"/>
    </row>
    <row r="2349" spans="2:3" ht="12.75">
      <c r="B2349" s="187"/>
      <c r="C2349" s="187"/>
    </row>
    <row r="2350" spans="2:3" ht="12.75">
      <c r="B2350" s="187"/>
      <c r="C2350" s="187"/>
    </row>
    <row r="2351" spans="2:3" ht="12.75">
      <c r="B2351" s="187"/>
      <c r="C2351" s="187"/>
    </row>
    <row r="2352" spans="2:3" ht="12.75">
      <c r="B2352" s="187"/>
      <c r="C2352" s="187"/>
    </row>
    <row r="2353" spans="2:3" ht="12.75">
      <c r="B2353" s="187"/>
      <c r="C2353" s="187"/>
    </row>
    <row r="2354" spans="2:3" ht="12.75">
      <c r="B2354" s="187"/>
      <c r="C2354" s="187"/>
    </row>
    <row r="2355" spans="2:3" ht="12.75">
      <c r="B2355" s="187"/>
      <c r="C2355" s="187"/>
    </row>
    <row r="2356" spans="2:3" ht="12.75">
      <c r="B2356" s="187"/>
      <c r="C2356" s="187"/>
    </row>
    <row r="2357" spans="2:3" ht="12.75">
      <c r="B2357" s="187"/>
      <c r="C2357" s="187"/>
    </row>
    <row r="2358" spans="2:3" ht="12.75">
      <c r="B2358" s="187"/>
      <c r="C2358" s="187"/>
    </row>
    <row r="2359" spans="2:3" ht="12.75">
      <c r="B2359" s="187"/>
      <c r="C2359" s="187"/>
    </row>
    <row r="2360" spans="2:3" ht="12.75">
      <c r="B2360" s="187"/>
      <c r="C2360" s="187"/>
    </row>
    <row r="2361" spans="2:3" ht="12.75">
      <c r="B2361" s="187"/>
      <c r="C2361" s="187"/>
    </row>
    <row r="2362" spans="2:3" ht="12.75">
      <c r="B2362" s="187"/>
      <c r="C2362" s="187"/>
    </row>
    <row r="2363" spans="2:3" ht="12.75">
      <c r="B2363" s="187"/>
      <c r="C2363" s="187"/>
    </row>
    <row r="2364" spans="2:3" ht="12.75">
      <c r="B2364" s="187"/>
      <c r="C2364" s="187"/>
    </row>
    <row r="2365" spans="2:3" ht="12.75">
      <c r="B2365" s="187"/>
      <c r="C2365" s="187"/>
    </row>
    <row r="2366" spans="2:3" ht="12.75">
      <c r="B2366" s="187"/>
      <c r="C2366" s="187"/>
    </row>
    <row r="2367" spans="2:3" ht="12.75">
      <c r="B2367" s="187"/>
      <c r="C2367" s="187"/>
    </row>
    <row r="2368" spans="2:3" ht="12.75">
      <c r="B2368" s="187"/>
      <c r="C2368" s="187"/>
    </row>
    <row r="2369" spans="2:3" ht="12.75">
      <c r="B2369" s="187"/>
      <c r="C2369" s="187"/>
    </row>
    <row r="2370" spans="2:3" ht="12.75">
      <c r="B2370" s="187"/>
      <c r="C2370" s="187"/>
    </row>
    <row r="2371" spans="2:3" ht="12.75">
      <c r="B2371" s="187"/>
      <c r="C2371" s="187"/>
    </row>
    <row r="2372" spans="2:3" ht="12.75">
      <c r="B2372" s="187"/>
      <c r="C2372" s="187"/>
    </row>
    <row r="2373" spans="2:3" ht="12.75">
      <c r="B2373" s="187"/>
      <c r="C2373" s="187"/>
    </row>
    <row r="2374" spans="2:3" ht="12.75">
      <c r="B2374" s="187"/>
      <c r="C2374" s="187"/>
    </row>
    <row r="2375" spans="2:3" ht="12.75">
      <c r="B2375" s="187"/>
      <c r="C2375" s="187"/>
    </row>
    <row r="2376" spans="2:3" ht="12.75">
      <c r="B2376" s="187"/>
      <c r="C2376" s="187"/>
    </row>
    <row r="2377" spans="2:3" ht="12.75">
      <c r="B2377" s="187"/>
      <c r="C2377" s="187"/>
    </row>
    <row r="2378" spans="2:3" ht="12.75">
      <c r="B2378" s="187"/>
      <c r="C2378" s="187"/>
    </row>
    <row r="2379" spans="2:3" ht="12.75">
      <c r="B2379" s="187"/>
      <c r="C2379" s="187"/>
    </row>
    <row r="2380" spans="2:3" ht="12.75">
      <c r="B2380" s="187"/>
      <c r="C2380" s="187"/>
    </row>
    <row r="2381" spans="2:3" ht="12.75">
      <c r="B2381" s="187"/>
      <c r="C2381" s="187"/>
    </row>
    <row r="2382" spans="2:3" ht="12.75">
      <c r="B2382" s="187"/>
      <c r="C2382" s="187"/>
    </row>
    <row r="2383" spans="2:3" ht="12.75">
      <c r="B2383" s="187"/>
      <c r="C2383" s="187"/>
    </row>
    <row r="2384" spans="2:3" ht="12.75">
      <c r="B2384" s="187"/>
      <c r="C2384" s="187"/>
    </row>
    <row r="2385" spans="2:3" ht="12.75">
      <c r="B2385" s="187"/>
      <c r="C2385" s="187"/>
    </row>
    <row r="2386" spans="2:3" ht="12.75">
      <c r="B2386" s="187"/>
      <c r="C2386" s="187"/>
    </row>
    <row r="2387" spans="2:3" ht="12.75">
      <c r="B2387" s="187"/>
      <c r="C2387" s="187"/>
    </row>
    <row r="2388" spans="2:3" ht="12.75">
      <c r="B2388" s="187"/>
      <c r="C2388" s="187"/>
    </row>
    <row r="2389" spans="2:3" ht="12.75">
      <c r="B2389" s="187"/>
      <c r="C2389" s="187"/>
    </row>
    <row r="2390" spans="2:3" ht="12.75">
      <c r="B2390" s="187"/>
      <c r="C2390" s="187"/>
    </row>
    <row r="2391" spans="2:3" ht="12.75">
      <c r="B2391" s="187"/>
      <c r="C2391" s="187"/>
    </row>
    <row r="2392" spans="2:3" ht="12.75">
      <c r="B2392" s="187"/>
      <c r="C2392" s="187"/>
    </row>
    <row r="2393" spans="2:3" ht="12.75">
      <c r="B2393" s="187"/>
      <c r="C2393" s="187"/>
    </row>
    <row r="2394" spans="2:3" ht="12.75">
      <c r="B2394" s="187"/>
      <c r="C2394" s="187"/>
    </row>
    <row r="2395" spans="2:3" ht="12.75">
      <c r="B2395" s="187"/>
      <c r="C2395" s="187"/>
    </row>
    <row r="2396" spans="2:3" ht="12.75">
      <c r="B2396" s="187"/>
      <c r="C2396" s="187"/>
    </row>
    <row r="2397" spans="2:3" ht="12.75">
      <c r="B2397" s="187"/>
      <c r="C2397" s="187"/>
    </row>
    <row r="2398" spans="2:3" ht="12.75">
      <c r="B2398" s="187"/>
      <c r="C2398" s="187"/>
    </row>
    <row r="2399" spans="2:3" ht="12.75">
      <c r="B2399" s="187"/>
      <c r="C2399" s="187"/>
    </row>
    <row r="2400" spans="2:3" ht="12.75">
      <c r="B2400" s="187"/>
      <c r="C2400" s="187"/>
    </row>
    <row r="2401" spans="2:3" ht="12.75">
      <c r="B2401" s="187"/>
      <c r="C2401" s="187"/>
    </row>
    <row r="2402" spans="2:3" ht="12.75">
      <c r="B2402" s="187"/>
      <c r="C2402" s="187"/>
    </row>
    <row r="2403" spans="2:3" ht="12.75">
      <c r="B2403" s="187"/>
      <c r="C2403" s="187"/>
    </row>
    <row r="2404" spans="2:3" ht="12.75">
      <c r="B2404" s="187"/>
      <c r="C2404" s="187"/>
    </row>
    <row r="2405" spans="2:3" ht="12.75">
      <c r="B2405" s="187"/>
      <c r="C2405" s="187"/>
    </row>
    <row r="2406" spans="2:3" ht="12.75">
      <c r="B2406" s="187"/>
      <c r="C2406" s="187"/>
    </row>
    <row r="2407" spans="2:3" ht="12.75">
      <c r="B2407" s="187"/>
      <c r="C2407" s="187"/>
    </row>
    <row r="2408" spans="2:3" ht="12.75">
      <c r="B2408" s="187"/>
      <c r="C2408" s="187"/>
    </row>
    <row r="2409" spans="2:3" ht="12.75">
      <c r="B2409" s="187"/>
      <c r="C2409" s="187"/>
    </row>
    <row r="2410" spans="2:3" ht="12.75">
      <c r="B2410" s="187"/>
      <c r="C2410" s="187"/>
    </row>
    <row r="2411" spans="2:3" ht="12.75">
      <c r="B2411" s="187"/>
      <c r="C2411" s="187"/>
    </row>
    <row r="2412" spans="2:3" ht="12.75">
      <c r="B2412" s="187"/>
      <c r="C2412" s="187"/>
    </row>
    <row r="2413" spans="2:3" ht="12.75">
      <c r="B2413" s="187"/>
      <c r="C2413" s="187"/>
    </row>
    <row r="2414" spans="2:3" ht="12.75">
      <c r="B2414" s="187"/>
      <c r="C2414" s="187"/>
    </row>
    <row r="2415" spans="2:3" ht="12.75">
      <c r="B2415" s="187"/>
      <c r="C2415" s="187"/>
    </row>
    <row r="2416" spans="2:3" ht="12.75">
      <c r="B2416" s="187"/>
      <c r="C2416" s="187"/>
    </row>
    <row r="2417" spans="2:3" ht="12.75">
      <c r="B2417" s="187"/>
      <c r="C2417" s="187"/>
    </row>
    <row r="2418" spans="2:3" ht="12.75">
      <c r="B2418" s="187"/>
      <c r="C2418" s="187"/>
    </row>
    <row r="2419" spans="2:3" ht="12.75">
      <c r="B2419" s="187"/>
      <c r="C2419" s="187"/>
    </row>
    <row r="2420" spans="2:3" ht="12.75">
      <c r="B2420" s="187"/>
      <c r="C2420" s="187"/>
    </row>
    <row r="2421" spans="2:3" ht="12.75">
      <c r="B2421" s="187"/>
      <c r="C2421" s="187"/>
    </row>
    <row r="2422" spans="2:3" ht="12.75">
      <c r="B2422" s="187"/>
      <c r="C2422" s="187"/>
    </row>
    <row r="2423" spans="2:3" ht="12.75">
      <c r="B2423" s="187"/>
      <c r="C2423" s="187"/>
    </row>
    <row r="2424" spans="2:3" ht="12.75">
      <c r="B2424" s="187"/>
      <c r="C2424" s="187"/>
    </row>
    <row r="2425" spans="2:3" ht="12.75">
      <c r="B2425" s="187"/>
      <c r="C2425" s="187"/>
    </row>
    <row r="2426" spans="2:3" ht="12.75">
      <c r="B2426" s="187"/>
      <c r="C2426" s="187"/>
    </row>
    <row r="2427" spans="2:3" ht="12.75">
      <c r="B2427" s="187"/>
      <c r="C2427" s="187"/>
    </row>
    <row r="2428" spans="2:3" ht="12.75">
      <c r="B2428" s="187"/>
      <c r="C2428" s="187"/>
    </row>
    <row r="2429" spans="2:3" ht="12.75">
      <c r="B2429" s="187"/>
      <c r="C2429" s="187"/>
    </row>
    <row r="2430" spans="2:3" ht="12.75">
      <c r="B2430" s="187"/>
      <c r="C2430" s="187"/>
    </row>
    <row r="2431" spans="2:3" ht="12.75">
      <c r="B2431" s="187"/>
      <c r="C2431" s="187"/>
    </row>
    <row r="2432" spans="2:3" ht="12.75">
      <c r="B2432" s="187"/>
      <c r="C2432" s="187"/>
    </row>
    <row r="2433" spans="2:3" ht="12.75">
      <c r="B2433" s="187"/>
      <c r="C2433" s="187"/>
    </row>
    <row r="2434" spans="2:3" ht="12.75">
      <c r="B2434" s="187"/>
      <c r="C2434" s="187"/>
    </row>
    <row r="2435" spans="2:3" ht="12.75">
      <c r="B2435" s="187"/>
      <c r="C2435" s="187"/>
    </row>
    <row r="2436" spans="2:3" ht="12.75">
      <c r="B2436" s="187"/>
      <c r="C2436" s="187"/>
    </row>
    <row r="2437" spans="2:3" ht="12.75">
      <c r="B2437" s="187"/>
      <c r="C2437" s="187"/>
    </row>
    <row r="2438" spans="2:3" ht="12.75">
      <c r="B2438" s="187"/>
      <c r="C2438" s="187"/>
    </row>
    <row r="2439" spans="2:3" ht="12.75">
      <c r="B2439" s="187"/>
      <c r="C2439" s="187"/>
    </row>
    <row r="2440" spans="2:3" ht="12.75">
      <c r="B2440" s="187"/>
      <c r="C2440" s="187"/>
    </row>
    <row r="2441" spans="2:3" ht="12.75">
      <c r="B2441" s="187"/>
      <c r="C2441" s="187"/>
    </row>
    <row r="2442" spans="2:3" ht="12.75">
      <c r="B2442" s="187"/>
      <c r="C2442" s="187"/>
    </row>
    <row r="2443" spans="2:3" ht="12.75">
      <c r="B2443" s="187"/>
      <c r="C2443" s="187"/>
    </row>
    <row r="2444" spans="2:3" ht="12.75">
      <c r="B2444" s="187"/>
      <c r="C2444" s="187"/>
    </row>
    <row r="2445" spans="2:3" ht="12.75">
      <c r="B2445" s="187"/>
      <c r="C2445" s="187"/>
    </row>
    <row r="2446" spans="2:3" ht="12.75">
      <c r="B2446" s="187"/>
      <c r="C2446" s="187"/>
    </row>
    <row r="2447" spans="2:3" ht="12.75">
      <c r="B2447" s="187"/>
      <c r="C2447" s="187"/>
    </row>
    <row r="2448" spans="2:3" ht="12.75">
      <c r="B2448" s="187"/>
      <c r="C2448" s="187"/>
    </row>
    <row r="2449" spans="2:3" ht="12.75">
      <c r="B2449" s="187"/>
      <c r="C2449" s="187"/>
    </row>
    <row r="2450" spans="2:3" ht="12.75">
      <c r="B2450" s="187"/>
      <c r="C2450" s="187"/>
    </row>
    <row r="2451" spans="2:3" ht="12.75">
      <c r="B2451" s="187"/>
      <c r="C2451" s="187"/>
    </row>
    <row r="2452" spans="2:3" ht="12.75">
      <c r="B2452" s="187"/>
      <c r="C2452" s="187"/>
    </row>
    <row r="2453" spans="2:3" ht="12.75">
      <c r="B2453" s="187"/>
      <c r="C2453" s="187"/>
    </row>
    <row r="2454" spans="2:3" ht="12.75">
      <c r="B2454" s="187"/>
      <c r="C2454" s="187"/>
    </row>
    <row r="2455" spans="2:3" ht="12.75">
      <c r="B2455" s="187"/>
      <c r="C2455" s="187"/>
    </row>
    <row r="2456" spans="2:3" ht="12.75">
      <c r="B2456" s="187"/>
      <c r="C2456" s="187"/>
    </row>
    <row r="2457" spans="2:3" ht="12.75">
      <c r="B2457" s="187"/>
      <c r="C2457" s="187"/>
    </row>
    <row r="2458" spans="2:3" ht="12.75">
      <c r="B2458" s="187"/>
      <c r="C2458" s="187"/>
    </row>
    <row r="2459" spans="2:3" ht="12.75">
      <c r="B2459" s="187"/>
      <c r="C2459" s="187"/>
    </row>
    <row r="2460" spans="2:3" ht="12.75">
      <c r="B2460" s="187"/>
      <c r="C2460" s="187"/>
    </row>
    <row r="2461" spans="2:3" ht="12.75">
      <c r="B2461" s="187"/>
      <c r="C2461" s="187"/>
    </row>
    <row r="2462" spans="2:3" ht="12.75">
      <c r="B2462" s="187"/>
      <c r="C2462" s="187"/>
    </row>
    <row r="2463" spans="2:3" ht="12.75">
      <c r="B2463" s="187"/>
      <c r="C2463" s="187"/>
    </row>
    <row r="2464" spans="2:3" ht="12.75">
      <c r="B2464" s="187"/>
      <c r="C2464" s="187"/>
    </row>
    <row r="2465" spans="2:3" ht="12.75">
      <c r="B2465" s="187"/>
      <c r="C2465" s="187"/>
    </row>
    <row r="2466" spans="2:3" ht="12.75">
      <c r="B2466" s="187"/>
      <c r="C2466" s="187"/>
    </row>
    <row r="2467" spans="2:3" ht="12.75">
      <c r="B2467" s="187"/>
      <c r="C2467" s="187"/>
    </row>
    <row r="2468" spans="2:3" ht="12.75">
      <c r="B2468" s="187"/>
      <c r="C2468" s="187"/>
    </row>
    <row r="2469" spans="2:3" ht="12.75">
      <c r="B2469" s="187"/>
      <c r="C2469" s="187"/>
    </row>
    <row r="2470" spans="2:3" ht="12.75">
      <c r="B2470" s="187"/>
      <c r="C2470" s="187"/>
    </row>
    <row r="2471" spans="2:3" ht="12.75">
      <c r="B2471" s="187"/>
      <c r="C2471" s="187"/>
    </row>
    <row r="2472" spans="2:3" ht="12.75">
      <c r="B2472" s="187"/>
      <c r="C2472" s="187"/>
    </row>
    <row r="2473" spans="2:3" ht="12.75">
      <c r="B2473" s="187"/>
      <c r="C2473" s="187"/>
    </row>
    <row r="2474" spans="2:3" ht="12.75">
      <c r="B2474" s="187"/>
      <c r="C2474" s="187"/>
    </row>
    <row r="2475" spans="2:3" ht="12.75">
      <c r="B2475" s="187"/>
      <c r="C2475" s="187"/>
    </row>
    <row r="2476" spans="2:3" ht="12.75">
      <c r="B2476" s="187"/>
      <c r="C2476" s="187"/>
    </row>
    <row r="2477" spans="2:3" ht="12.75">
      <c r="B2477" s="187"/>
      <c r="C2477" s="187"/>
    </row>
    <row r="2478" spans="2:3" ht="12.75">
      <c r="B2478" s="187"/>
      <c r="C2478" s="187"/>
    </row>
    <row r="2479" spans="2:3" ht="12.75">
      <c r="B2479" s="187"/>
      <c r="C2479" s="187"/>
    </row>
    <row r="2480" spans="2:3" ht="12.75">
      <c r="B2480" s="187"/>
      <c r="C2480" s="187"/>
    </row>
    <row r="2481" spans="2:3" ht="12.75">
      <c r="B2481" s="187"/>
      <c r="C2481" s="187"/>
    </row>
    <row r="2482" spans="2:3" ht="12.75">
      <c r="B2482" s="187"/>
      <c r="C2482" s="187"/>
    </row>
    <row r="2483" spans="2:3" ht="12.75">
      <c r="B2483" s="187"/>
      <c r="C2483" s="187"/>
    </row>
    <row r="2484" spans="2:3" ht="12.75">
      <c r="B2484" s="187"/>
      <c r="C2484" s="187"/>
    </row>
    <row r="2485" spans="2:3" ht="12.75">
      <c r="B2485" s="187"/>
      <c r="C2485" s="187"/>
    </row>
    <row r="2486" spans="2:3" ht="12.75">
      <c r="B2486" s="187"/>
      <c r="C2486" s="187"/>
    </row>
    <row r="2487" spans="2:3" ht="12.75">
      <c r="B2487" s="187"/>
      <c r="C2487" s="187"/>
    </row>
    <row r="2488" spans="2:3" ht="12.75">
      <c r="B2488" s="187"/>
      <c r="C2488" s="187"/>
    </row>
    <row r="2489" spans="2:3" ht="12.75">
      <c r="B2489" s="187"/>
      <c r="C2489" s="187"/>
    </row>
    <row r="2490" spans="2:3" ht="12.75">
      <c r="B2490" s="187"/>
      <c r="C2490" s="187"/>
    </row>
    <row r="2491" spans="2:3" ht="12.75">
      <c r="B2491" s="187"/>
      <c r="C2491" s="187"/>
    </row>
    <row r="2492" spans="2:3" ht="12.75">
      <c r="B2492" s="187"/>
      <c r="C2492" s="187"/>
    </row>
    <row r="2493" spans="2:3" ht="12.75">
      <c r="B2493" s="187"/>
      <c r="C2493" s="187"/>
    </row>
    <row r="2494" spans="2:3" ht="12.75">
      <c r="B2494" s="187"/>
      <c r="C2494" s="187"/>
    </row>
    <row r="2495" spans="2:3" ht="12.75">
      <c r="B2495" s="187"/>
      <c r="C2495" s="187"/>
    </row>
    <row r="2496" spans="2:3" ht="12.75">
      <c r="B2496" s="187"/>
      <c r="C2496" s="187"/>
    </row>
    <row r="2497" spans="2:3" ht="12.75">
      <c r="B2497" s="187"/>
      <c r="C2497" s="187"/>
    </row>
    <row r="2498" spans="2:3" ht="12.75">
      <c r="B2498" s="187"/>
      <c r="C2498" s="187"/>
    </row>
    <row r="2499" spans="2:3" ht="12.75">
      <c r="B2499" s="187"/>
      <c r="C2499" s="187"/>
    </row>
    <row r="2500" spans="2:3" ht="12.75">
      <c r="B2500" s="187"/>
      <c r="C2500" s="187"/>
    </row>
    <row r="2501" spans="2:3" ht="12.75">
      <c r="B2501" s="187"/>
      <c r="C2501" s="187"/>
    </row>
    <row r="2502" spans="2:3" ht="12.75">
      <c r="B2502" s="187"/>
      <c r="C2502" s="187"/>
    </row>
    <row r="2503" spans="2:3" ht="12.75">
      <c r="B2503" s="187"/>
      <c r="C2503" s="187"/>
    </row>
    <row r="2504" spans="2:3" ht="12.75">
      <c r="B2504" s="187"/>
      <c r="C2504" s="187"/>
    </row>
    <row r="2505" spans="2:3" ht="12.75">
      <c r="B2505" s="187"/>
      <c r="C2505" s="187"/>
    </row>
    <row r="2506" spans="2:3" ht="12.75">
      <c r="B2506" s="187"/>
      <c r="C2506" s="187"/>
    </row>
    <row r="2507" spans="2:3" ht="12.75">
      <c r="B2507" s="187"/>
      <c r="C2507" s="187"/>
    </row>
    <row r="2508" spans="2:3" ht="12.75">
      <c r="B2508" s="187"/>
      <c r="C2508" s="187"/>
    </row>
    <row r="2509" spans="2:3" ht="12.75">
      <c r="B2509" s="187"/>
      <c r="C2509" s="187"/>
    </row>
    <row r="2510" spans="2:3" ht="12.75">
      <c r="B2510" s="187"/>
      <c r="C2510" s="187"/>
    </row>
    <row r="2511" spans="2:3" ht="12.75">
      <c r="B2511" s="187"/>
      <c r="C2511" s="187"/>
    </row>
    <row r="2512" spans="2:3" ht="12.75">
      <c r="B2512" s="187"/>
      <c r="C2512" s="187"/>
    </row>
    <row r="2513" spans="2:3" ht="12.75">
      <c r="B2513" s="187"/>
      <c r="C2513" s="187"/>
    </row>
    <row r="2514" spans="2:3" ht="12.75">
      <c r="B2514" s="187"/>
      <c r="C2514" s="187"/>
    </row>
    <row r="2515" spans="2:3" ht="12.75">
      <c r="B2515" s="187"/>
      <c r="C2515" s="187"/>
    </row>
    <row r="2516" spans="2:3" ht="12.75">
      <c r="B2516" s="187"/>
      <c r="C2516" s="187"/>
    </row>
    <row r="2517" spans="2:3" ht="12.75">
      <c r="B2517" s="187"/>
      <c r="C2517" s="187"/>
    </row>
    <row r="2518" spans="2:3" ht="12.75">
      <c r="B2518" s="187"/>
      <c r="C2518" s="187"/>
    </row>
    <row r="2519" spans="2:3" ht="12.75">
      <c r="B2519" s="187"/>
      <c r="C2519" s="187"/>
    </row>
    <row r="2520" spans="2:3" ht="12.75">
      <c r="B2520" s="187"/>
      <c r="C2520" s="187"/>
    </row>
    <row r="2521" spans="2:3" ht="12.75">
      <c r="B2521" s="187"/>
      <c r="C2521" s="187"/>
    </row>
    <row r="2522" spans="2:3" ht="12.75">
      <c r="B2522" s="187"/>
      <c r="C2522" s="187"/>
    </row>
    <row r="2523" spans="2:3" ht="12.75">
      <c r="B2523" s="187"/>
      <c r="C2523" s="187"/>
    </row>
    <row r="2524" spans="2:3" ht="12.75">
      <c r="B2524" s="187"/>
      <c r="C2524" s="187"/>
    </row>
    <row r="2525" spans="2:3" ht="12.75">
      <c r="B2525" s="187"/>
      <c r="C2525" s="187"/>
    </row>
    <row r="2526" spans="2:3" ht="12.75">
      <c r="B2526" s="187"/>
      <c r="C2526" s="187"/>
    </row>
    <row r="2527" spans="2:3" ht="12.75">
      <c r="B2527" s="187"/>
      <c r="C2527" s="187"/>
    </row>
    <row r="2528" spans="2:3" ht="12.75">
      <c r="B2528" s="187"/>
      <c r="C2528" s="187"/>
    </row>
    <row r="2529" spans="2:3" ht="12.75">
      <c r="B2529" s="187"/>
      <c r="C2529" s="187"/>
    </row>
    <row r="2530" spans="2:3" ht="12.75">
      <c r="B2530" s="187"/>
      <c r="C2530" s="187"/>
    </row>
    <row r="2531" spans="2:3" ht="12.75">
      <c r="B2531" s="187"/>
      <c r="C2531" s="187"/>
    </row>
  </sheetData>
  <sheetProtection/>
  <printOptions/>
  <pageMargins left="0.18" right="0.17" top="0.26" bottom="0.37" header="0.4921259845" footer="0.26"/>
  <pageSetup fitToHeight="0" fitToWidth="1" horizontalDpi="600" verticalDpi="600" orientation="landscape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C11:C12"/>
  <sheetViews>
    <sheetView zoomScalePageLayoutView="0" workbookViewId="0" topLeftCell="A1">
      <selection activeCell="I20" sqref="I20"/>
    </sheetView>
  </sheetViews>
  <sheetFormatPr defaultColWidth="9.140625" defaultRowHeight="12.75"/>
  <cols>
    <col min="9" max="9" width="34.00390625" style="0" customWidth="1"/>
  </cols>
  <sheetData>
    <row r="11" ht="20.25">
      <c r="C11" s="19" t="s">
        <v>751</v>
      </c>
    </row>
    <row r="12" ht="20.25">
      <c r="C12" s="19" t="s">
        <v>313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96"/>
  <sheetViews>
    <sheetView zoomScalePageLayoutView="0" workbookViewId="0" topLeftCell="A67">
      <selection activeCell="L90" sqref="L90"/>
    </sheetView>
  </sheetViews>
  <sheetFormatPr defaultColWidth="9.140625" defaultRowHeight="12.75"/>
  <cols>
    <col min="1" max="1" width="5.57421875" style="0" customWidth="1"/>
    <col min="2" max="2" width="40.7109375" style="0" customWidth="1"/>
    <col min="3" max="3" width="2.421875" style="0" customWidth="1"/>
    <col min="4" max="4" width="12.28125" style="0" hidden="1" customWidth="1"/>
    <col min="5" max="5" width="11.421875" style="15" hidden="1" customWidth="1"/>
    <col min="6" max="6" width="10.140625" style="0" hidden="1" customWidth="1"/>
    <col min="7" max="7" width="11.421875" style="0" hidden="1" customWidth="1"/>
    <col min="8" max="8" width="11.28125" style="0" hidden="1" customWidth="1"/>
    <col min="9" max="9" width="11.8515625" style="0" customWidth="1"/>
    <col min="10" max="10" width="10.00390625" style="0" customWidth="1"/>
    <col min="11" max="11" width="9.57421875" style="0" customWidth="1"/>
    <col min="12" max="12" width="11.28125" style="0" customWidth="1"/>
    <col min="13" max="13" width="11.57421875" style="0" customWidth="1"/>
    <col min="15" max="15" width="10.140625" style="0" customWidth="1"/>
  </cols>
  <sheetData>
    <row r="1" spans="1:5" ht="12.75">
      <c r="A1" s="128" t="s">
        <v>628</v>
      </c>
      <c r="B1" s="128"/>
      <c r="C1" s="149"/>
      <c r="D1" s="161"/>
      <c r="E1" s="128"/>
    </row>
    <row r="3" spans="1:18" ht="18">
      <c r="A3" s="139" t="s">
        <v>102</v>
      </c>
      <c r="B3" s="18"/>
      <c r="C3" s="18"/>
      <c r="D3" s="141" t="s">
        <v>314</v>
      </c>
      <c r="E3" s="141" t="s">
        <v>783</v>
      </c>
      <c r="F3" s="141" t="s">
        <v>783</v>
      </c>
      <c r="G3" s="141" t="s">
        <v>783</v>
      </c>
      <c r="H3" s="141" t="s">
        <v>783</v>
      </c>
      <c r="I3" s="141" t="s">
        <v>783</v>
      </c>
      <c r="J3" s="141" t="s">
        <v>783</v>
      </c>
      <c r="K3" s="141" t="s">
        <v>783</v>
      </c>
      <c r="L3" s="141" t="s">
        <v>783</v>
      </c>
      <c r="M3" s="338" t="s">
        <v>783</v>
      </c>
      <c r="N3" s="338" t="s">
        <v>314</v>
      </c>
      <c r="O3" s="338" t="s">
        <v>314</v>
      </c>
      <c r="P3" s="338" t="s">
        <v>314</v>
      </c>
      <c r="Q3" s="338" t="s">
        <v>314</v>
      </c>
      <c r="R3" s="338" t="s">
        <v>314</v>
      </c>
    </row>
    <row r="4" spans="1:18" ht="12.75">
      <c r="A4" s="13"/>
      <c r="B4" s="13"/>
      <c r="C4" s="13"/>
      <c r="D4" s="165" t="s">
        <v>398</v>
      </c>
      <c r="E4" s="165" t="s">
        <v>399</v>
      </c>
      <c r="F4" s="165" t="s">
        <v>400</v>
      </c>
      <c r="G4" s="165" t="s">
        <v>792</v>
      </c>
      <c r="H4" s="165" t="s">
        <v>402</v>
      </c>
      <c r="I4" s="165" t="s">
        <v>403</v>
      </c>
      <c r="J4" s="165" t="s">
        <v>608</v>
      </c>
      <c r="K4" s="165" t="s">
        <v>609</v>
      </c>
      <c r="L4" s="165" t="s">
        <v>766</v>
      </c>
      <c r="M4" s="337" t="s">
        <v>915</v>
      </c>
      <c r="N4" s="337" t="s">
        <v>1007</v>
      </c>
      <c r="O4" s="375" t="s">
        <v>1079</v>
      </c>
      <c r="P4" s="375" t="s">
        <v>1186</v>
      </c>
      <c r="Q4" s="375" t="s">
        <v>1251</v>
      </c>
      <c r="R4" s="375" t="s">
        <v>1379</v>
      </c>
    </row>
    <row r="5" spans="1:12" ht="13.5" thickBot="1">
      <c r="A5" s="13"/>
      <c r="B5" s="13"/>
      <c r="C5" s="13"/>
      <c r="D5" s="13"/>
      <c r="E5" s="98"/>
      <c r="F5" s="13"/>
      <c r="G5" s="13"/>
      <c r="H5" s="13"/>
      <c r="I5" s="13"/>
      <c r="J5" s="13"/>
      <c r="K5" s="13"/>
      <c r="L5" s="13"/>
    </row>
    <row r="6" spans="1:18" ht="12.75">
      <c r="A6" s="13"/>
      <c r="B6" s="142" t="s">
        <v>244</v>
      </c>
      <c r="C6" s="143"/>
      <c r="D6" s="144">
        <v>3444</v>
      </c>
      <c r="E6" s="176">
        <v>5704</v>
      </c>
      <c r="F6" s="182">
        <v>4589</v>
      </c>
      <c r="G6" s="182">
        <v>5122</v>
      </c>
      <c r="H6" s="182">
        <v>4143</v>
      </c>
      <c r="I6" s="182">
        <v>4478</v>
      </c>
      <c r="J6" s="182">
        <v>4333</v>
      </c>
      <c r="K6" s="182">
        <v>4134</v>
      </c>
      <c r="L6" s="372">
        <v>3313</v>
      </c>
      <c r="M6" s="373">
        <v>3618</v>
      </c>
      <c r="N6" s="374">
        <v>3427.74</v>
      </c>
      <c r="O6" s="377">
        <v>3990.24</v>
      </c>
      <c r="P6" s="377">
        <v>4129.44</v>
      </c>
      <c r="Q6" s="377">
        <v>3672.4</v>
      </c>
      <c r="R6" s="377">
        <v>4291</v>
      </c>
    </row>
    <row r="7" spans="1:18" ht="12.75">
      <c r="A7" s="13"/>
      <c r="B7" s="376" t="s">
        <v>1136</v>
      </c>
      <c r="C7" s="127"/>
      <c r="D7" s="126">
        <v>27</v>
      </c>
      <c r="E7" s="177">
        <v>1805</v>
      </c>
      <c r="F7" s="183">
        <v>1349</v>
      </c>
      <c r="G7" s="215">
        <v>1035</v>
      </c>
      <c r="H7" s="183">
        <v>698</v>
      </c>
      <c r="I7" s="183">
        <v>942</v>
      </c>
      <c r="J7" s="183">
        <v>794</v>
      </c>
      <c r="K7" s="183">
        <v>579</v>
      </c>
      <c r="L7" s="183">
        <v>373</v>
      </c>
      <c r="M7" s="345">
        <v>267</v>
      </c>
      <c r="N7" s="370">
        <v>79.75</v>
      </c>
      <c r="O7" s="349">
        <v>663.39</v>
      </c>
      <c r="P7" s="349">
        <v>871.84</v>
      </c>
      <c r="Q7" s="349">
        <v>641.6</v>
      </c>
      <c r="R7" s="349">
        <v>634</v>
      </c>
    </row>
    <row r="8" spans="1:18" ht="12.75">
      <c r="A8" s="13"/>
      <c r="B8" s="130" t="s">
        <v>241</v>
      </c>
      <c r="C8" s="127"/>
      <c r="D8" s="126">
        <v>182</v>
      </c>
      <c r="E8" s="177">
        <v>168</v>
      </c>
      <c r="F8" s="183">
        <v>163</v>
      </c>
      <c r="G8" s="183">
        <v>0</v>
      </c>
      <c r="H8" s="183">
        <v>15</v>
      </c>
      <c r="I8" s="183">
        <v>77</v>
      </c>
      <c r="J8" s="183">
        <v>89</v>
      </c>
      <c r="K8" s="183">
        <v>100</v>
      </c>
      <c r="L8" s="183">
        <v>127</v>
      </c>
      <c r="M8" s="345">
        <v>172</v>
      </c>
      <c r="N8" s="370">
        <v>177.26</v>
      </c>
      <c r="O8" s="349">
        <v>182.58</v>
      </c>
      <c r="P8" s="349">
        <v>189.88</v>
      </c>
      <c r="Q8" s="349">
        <v>195.33</v>
      </c>
      <c r="R8" s="349">
        <v>201</v>
      </c>
    </row>
    <row r="9" spans="1:18" ht="12.75">
      <c r="A9" s="13"/>
      <c r="B9" s="130" t="s">
        <v>103</v>
      </c>
      <c r="C9" s="127"/>
      <c r="D9" s="126">
        <v>2686</v>
      </c>
      <c r="E9" s="177">
        <v>2800</v>
      </c>
      <c r="F9" s="131">
        <v>2681</v>
      </c>
      <c r="G9" s="131">
        <v>3545</v>
      </c>
      <c r="H9" s="131">
        <v>3369</v>
      </c>
      <c r="I9" s="131">
        <v>3392</v>
      </c>
      <c r="J9" s="131">
        <v>3375</v>
      </c>
      <c r="K9" s="131">
        <v>3409</v>
      </c>
      <c r="L9" s="131">
        <v>2763</v>
      </c>
      <c r="M9" s="177">
        <v>2828</v>
      </c>
      <c r="N9" s="370">
        <v>2356.31</v>
      </c>
      <c r="O9" s="349">
        <v>2887.6</v>
      </c>
      <c r="P9" s="349">
        <v>2736.62</v>
      </c>
      <c r="Q9" s="349">
        <v>2563.64</v>
      </c>
      <c r="R9" s="349">
        <v>2549</v>
      </c>
    </row>
    <row r="10" spans="1:18" ht="12.75">
      <c r="A10" s="13"/>
      <c r="B10" s="130" t="s">
        <v>579</v>
      </c>
      <c r="C10" s="127"/>
      <c r="D10" s="126">
        <v>549</v>
      </c>
      <c r="E10" s="177">
        <v>931</v>
      </c>
      <c r="F10" s="183">
        <v>240</v>
      </c>
      <c r="G10" s="183">
        <v>445</v>
      </c>
      <c r="H10" s="183">
        <v>23</v>
      </c>
      <c r="I10" s="183">
        <v>67</v>
      </c>
      <c r="J10" s="183">
        <v>75</v>
      </c>
      <c r="K10" s="183">
        <v>47</v>
      </c>
      <c r="L10" s="183">
        <v>50</v>
      </c>
      <c r="M10" s="345">
        <v>44</v>
      </c>
      <c r="N10" s="370">
        <v>575.07</v>
      </c>
      <c r="O10" s="349">
        <v>90</v>
      </c>
      <c r="P10" s="349">
        <v>230.55</v>
      </c>
      <c r="Q10" s="349">
        <v>237.39</v>
      </c>
      <c r="R10" s="349">
        <v>907</v>
      </c>
    </row>
    <row r="11" spans="1:18" ht="13.5" thickBot="1">
      <c r="A11" s="13"/>
      <c r="B11" s="132" t="s">
        <v>597</v>
      </c>
      <c r="C11" s="179"/>
      <c r="D11" s="180">
        <v>0</v>
      </c>
      <c r="E11" s="181">
        <v>0</v>
      </c>
      <c r="F11" s="184">
        <v>156</v>
      </c>
      <c r="G11" s="184">
        <v>97</v>
      </c>
      <c r="H11" s="184">
        <v>39</v>
      </c>
      <c r="I11" s="184">
        <v>0</v>
      </c>
      <c r="J11" s="184">
        <v>0</v>
      </c>
      <c r="K11" s="184">
        <v>0</v>
      </c>
      <c r="L11" s="184">
        <v>0</v>
      </c>
      <c r="M11" s="346">
        <v>307</v>
      </c>
      <c r="N11" s="371">
        <v>239.35</v>
      </c>
      <c r="O11" s="350">
        <v>166.67</v>
      </c>
      <c r="P11" s="350">
        <v>100.55</v>
      </c>
      <c r="Q11" s="350">
        <v>34.44</v>
      </c>
      <c r="R11" s="350">
        <v>0</v>
      </c>
    </row>
    <row r="12" spans="1:18" ht="14.25">
      <c r="A12" s="136"/>
      <c r="B12" s="107"/>
      <c r="C12" s="107"/>
      <c r="D12" s="140"/>
      <c r="E12" s="162"/>
      <c r="F12" s="162"/>
      <c r="G12" s="162"/>
      <c r="H12" s="162"/>
      <c r="I12" s="162"/>
      <c r="J12" s="162"/>
      <c r="K12" s="162"/>
      <c r="L12" s="162"/>
      <c r="M12" s="162"/>
      <c r="N12" s="7"/>
      <c r="O12" s="7"/>
      <c r="P12" s="7"/>
      <c r="Q12" s="7"/>
      <c r="R12" s="7"/>
    </row>
    <row r="13" spans="1:18" ht="13.5" thickBot="1">
      <c r="A13" s="13"/>
      <c r="B13" s="13"/>
      <c r="C13" s="13"/>
      <c r="D13" s="24"/>
      <c r="E13" s="138"/>
      <c r="F13" s="24"/>
      <c r="G13" s="24"/>
      <c r="H13" s="24"/>
      <c r="I13" s="24"/>
      <c r="J13" s="24"/>
      <c r="K13" s="24"/>
      <c r="L13" s="24"/>
      <c r="M13" s="24"/>
      <c r="N13" s="7"/>
      <c r="O13" s="7"/>
      <c r="P13" s="7"/>
      <c r="Q13" s="7"/>
      <c r="R13" s="7"/>
    </row>
    <row r="14" spans="1:18" ht="29.25" customHeight="1">
      <c r="A14" s="29"/>
      <c r="B14" s="145" t="s">
        <v>823</v>
      </c>
      <c r="C14" s="146"/>
      <c r="D14" s="147">
        <v>3444</v>
      </c>
      <c r="E14" s="178">
        <v>5706</v>
      </c>
      <c r="F14" s="368">
        <v>4589</v>
      </c>
      <c r="G14" s="368">
        <v>5122</v>
      </c>
      <c r="H14" s="368">
        <v>4143</v>
      </c>
      <c r="I14" s="368">
        <v>4478</v>
      </c>
      <c r="J14" s="368">
        <v>4333</v>
      </c>
      <c r="K14" s="368">
        <v>4134</v>
      </c>
      <c r="L14" s="368">
        <v>3313</v>
      </c>
      <c r="M14" s="368">
        <v>3618</v>
      </c>
      <c r="N14" s="369">
        <v>3427.74</v>
      </c>
      <c r="O14" s="378">
        <v>3990.24</v>
      </c>
      <c r="P14" s="378">
        <v>4129.44</v>
      </c>
      <c r="Q14" s="378">
        <v>3672.4</v>
      </c>
      <c r="R14" s="378">
        <v>4291</v>
      </c>
    </row>
    <row r="15" spans="1:18" ht="12.75">
      <c r="A15" s="13"/>
      <c r="B15" s="130" t="s">
        <v>580</v>
      </c>
      <c r="C15" s="127"/>
      <c r="D15" s="126">
        <v>100</v>
      </c>
      <c r="E15" s="177">
        <v>100</v>
      </c>
      <c r="F15" s="126">
        <v>100</v>
      </c>
      <c r="G15" s="126">
        <v>100</v>
      </c>
      <c r="H15" s="126">
        <v>100</v>
      </c>
      <c r="I15" s="126">
        <v>100</v>
      </c>
      <c r="J15" s="126">
        <v>100</v>
      </c>
      <c r="K15" s="126">
        <v>100</v>
      </c>
      <c r="L15" s="126">
        <v>100</v>
      </c>
      <c r="M15" s="126">
        <v>100</v>
      </c>
      <c r="N15" s="126">
        <v>100</v>
      </c>
      <c r="O15" s="183">
        <v>100</v>
      </c>
      <c r="P15" s="183">
        <v>100</v>
      </c>
      <c r="Q15" s="183">
        <v>100</v>
      </c>
      <c r="R15" s="183">
        <v>100</v>
      </c>
    </row>
    <row r="16" spans="1:18" ht="12.75">
      <c r="A16" s="13"/>
      <c r="B16" s="130" t="s">
        <v>581</v>
      </c>
      <c r="C16" s="127"/>
      <c r="D16" s="126">
        <v>1137</v>
      </c>
      <c r="E16" s="177">
        <v>1537</v>
      </c>
      <c r="F16" s="126">
        <v>1537</v>
      </c>
      <c r="G16" s="126">
        <v>1537</v>
      </c>
      <c r="H16" s="126">
        <v>1537</v>
      </c>
      <c r="I16" s="126">
        <v>1537</v>
      </c>
      <c r="J16" s="126">
        <v>1537</v>
      </c>
      <c r="K16" s="126">
        <v>1537</v>
      </c>
      <c r="L16" s="126">
        <v>1537</v>
      </c>
      <c r="M16" s="126">
        <v>1537</v>
      </c>
      <c r="N16" s="126">
        <v>1536.99</v>
      </c>
      <c r="O16" s="183">
        <v>1536.99</v>
      </c>
      <c r="P16" s="183">
        <v>1536.99</v>
      </c>
      <c r="Q16" s="183">
        <v>1536.99</v>
      </c>
      <c r="R16" s="183">
        <v>1537</v>
      </c>
    </row>
    <row r="17" spans="1:18" ht="12.75">
      <c r="A17" s="13"/>
      <c r="B17" s="130" t="s">
        <v>582</v>
      </c>
      <c r="C17" s="127"/>
      <c r="D17" s="126">
        <v>10</v>
      </c>
      <c r="E17" s="177">
        <v>10</v>
      </c>
      <c r="F17" s="126">
        <v>10</v>
      </c>
      <c r="G17" s="126">
        <v>10</v>
      </c>
      <c r="H17" s="126">
        <v>10</v>
      </c>
      <c r="I17" s="126">
        <v>10</v>
      </c>
      <c r="J17" s="126">
        <v>10</v>
      </c>
      <c r="K17" s="126">
        <v>10</v>
      </c>
      <c r="L17" s="126">
        <v>10</v>
      </c>
      <c r="M17" s="126">
        <v>10</v>
      </c>
      <c r="N17" s="126">
        <v>10</v>
      </c>
      <c r="O17" s="183">
        <v>10</v>
      </c>
      <c r="P17" s="183">
        <v>10</v>
      </c>
      <c r="Q17" s="183">
        <v>10</v>
      </c>
      <c r="R17" s="183">
        <v>10</v>
      </c>
    </row>
    <row r="18" spans="1:18" ht="12.75">
      <c r="A18" s="13"/>
      <c r="B18" s="130" t="s">
        <v>583</v>
      </c>
      <c r="C18" s="127"/>
      <c r="D18" s="126">
        <v>-603</v>
      </c>
      <c r="E18" s="177">
        <v>-414</v>
      </c>
      <c r="F18" s="163">
        <v>347</v>
      </c>
      <c r="G18" s="163">
        <v>422</v>
      </c>
      <c r="H18" s="163">
        <v>367</v>
      </c>
      <c r="I18" s="163">
        <v>55</v>
      </c>
      <c r="J18" s="163">
        <v>61</v>
      </c>
      <c r="K18" s="163">
        <v>-307</v>
      </c>
      <c r="L18" s="163">
        <v>98</v>
      </c>
      <c r="M18" s="163">
        <v>212</v>
      </c>
      <c r="N18" s="126">
        <v>250.96</v>
      </c>
      <c r="O18" s="183">
        <v>265.17</v>
      </c>
      <c r="P18" s="183">
        <v>346.84</v>
      </c>
      <c r="Q18" s="183">
        <v>236.87</v>
      </c>
      <c r="R18" s="183">
        <v>-114</v>
      </c>
    </row>
    <row r="19" spans="1:18" ht="12.75">
      <c r="A19" s="13"/>
      <c r="B19" s="130" t="s">
        <v>584</v>
      </c>
      <c r="C19" s="127"/>
      <c r="D19" s="126">
        <v>189</v>
      </c>
      <c r="E19" s="177">
        <v>761</v>
      </c>
      <c r="F19" s="126">
        <v>75</v>
      </c>
      <c r="G19" s="126">
        <v>-56</v>
      </c>
      <c r="H19" s="126">
        <v>-311</v>
      </c>
      <c r="I19" s="126">
        <v>6</v>
      </c>
      <c r="J19" s="126">
        <v>-369</v>
      </c>
      <c r="K19" s="126">
        <v>406</v>
      </c>
      <c r="L19" s="126">
        <v>113</v>
      </c>
      <c r="M19" s="126">
        <v>40</v>
      </c>
      <c r="N19" s="126">
        <v>14.21</v>
      </c>
      <c r="O19" s="183">
        <v>81.67</v>
      </c>
      <c r="P19" s="183">
        <v>-109.96</v>
      </c>
      <c r="Q19" s="183">
        <v>-350.62</v>
      </c>
      <c r="R19" s="183">
        <v>481</v>
      </c>
    </row>
    <row r="20" spans="1:18" ht="12.75">
      <c r="A20" s="13"/>
      <c r="B20" s="130" t="s">
        <v>595</v>
      </c>
      <c r="C20" s="127"/>
      <c r="D20" s="126">
        <v>691</v>
      </c>
      <c r="E20" s="177">
        <v>513</v>
      </c>
      <c r="F20" s="126">
        <v>335</v>
      </c>
      <c r="G20" s="126">
        <v>156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83">
        <v>378.95</v>
      </c>
      <c r="P20" s="183">
        <v>328.41</v>
      </c>
      <c r="Q20" s="183">
        <v>277.88</v>
      </c>
      <c r="R20" s="183">
        <v>227</v>
      </c>
    </row>
    <row r="21" spans="1:18" ht="12.75">
      <c r="A21" s="13"/>
      <c r="B21" s="130" t="s">
        <v>596</v>
      </c>
      <c r="C21" s="127"/>
      <c r="D21" s="126">
        <v>1331</v>
      </c>
      <c r="E21" s="177">
        <v>952</v>
      </c>
      <c r="F21" s="126">
        <v>392</v>
      </c>
      <c r="G21" s="126">
        <v>1083</v>
      </c>
      <c r="H21" s="126">
        <v>862</v>
      </c>
      <c r="I21" s="126">
        <v>651</v>
      </c>
      <c r="J21" s="126">
        <v>990</v>
      </c>
      <c r="K21" s="126">
        <v>758</v>
      </c>
      <c r="L21" s="126">
        <v>678</v>
      </c>
      <c r="M21" s="126">
        <v>924</v>
      </c>
      <c r="N21" s="126">
        <v>933.9</v>
      </c>
      <c r="O21" s="183">
        <v>674.78</v>
      </c>
      <c r="P21" s="183">
        <v>933.44</v>
      </c>
      <c r="Q21" s="183">
        <v>985.6</v>
      </c>
      <c r="R21" s="183">
        <v>1564</v>
      </c>
    </row>
    <row r="22" spans="1:18" ht="12.75">
      <c r="A22" s="13"/>
      <c r="B22" s="130" t="s">
        <v>784</v>
      </c>
      <c r="C22" s="127"/>
      <c r="D22" s="126">
        <v>0</v>
      </c>
      <c r="E22" s="177">
        <v>1572</v>
      </c>
      <c r="F22" s="126">
        <v>1248</v>
      </c>
      <c r="G22" s="126">
        <v>924</v>
      </c>
      <c r="H22" s="126">
        <v>671</v>
      </c>
      <c r="I22" s="126">
        <v>1226</v>
      </c>
      <c r="J22" s="126">
        <v>1134</v>
      </c>
      <c r="K22" s="126">
        <v>774</v>
      </c>
      <c r="L22" s="126">
        <v>519</v>
      </c>
      <c r="M22" s="126">
        <v>259</v>
      </c>
      <c r="N22" s="126">
        <v>341.53</v>
      </c>
      <c r="O22" s="183">
        <v>306.62</v>
      </c>
      <c r="P22" s="183">
        <v>407.6</v>
      </c>
      <c r="Q22" s="183">
        <v>494.15</v>
      </c>
      <c r="R22" s="183">
        <v>356</v>
      </c>
    </row>
    <row r="23" spans="1:18" ht="13.5" thickBot="1">
      <c r="A23" s="137"/>
      <c r="B23" s="132" t="s">
        <v>666</v>
      </c>
      <c r="C23" s="179"/>
      <c r="D23" s="180">
        <v>589</v>
      </c>
      <c r="E23" s="181">
        <v>675</v>
      </c>
      <c r="F23" s="180">
        <v>545</v>
      </c>
      <c r="G23" s="180">
        <v>946</v>
      </c>
      <c r="H23" s="180">
        <v>908</v>
      </c>
      <c r="I23" s="180">
        <v>893</v>
      </c>
      <c r="J23" s="180">
        <v>870</v>
      </c>
      <c r="K23" s="180">
        <v>857</v>
      </c>
      <c r="L23" s="180">
        <v>258</v>
      </c>
      <c r="M23" s="180">
        <v>536</v>
      </c>
      <c r="N23" s="180">
        <v>240.15</v>
      </c>
      <c r="O23" s="184">
        <v>636.06</v>
      </c>
      <c r="P23" s="184">
        <v>576.12</v>
      </c>
      <c r="Q23" s="184">
        <v>381.53</v>
      </c>
      <c r="R23" s="184">
        <v>130</v>
      </c>
    </row>
    <row r="24" spans="1:15" ht="12.75">
      <c r="A24" s="13"/>
      <c r="B24" s="13"/>
      <c r="C24" s="13"/>
      <c r="D24" s="24"/>
      <c r="E24" s="138"/>
      <c r="F24" s="24"/>
      <c r="G24" s="24"/>
      <c r="H24" s="24"/>
      <c r="I24" s="13"/>
      <c r="J24" s="13"/>
      <c r="K24" s="13"/>
      <c r="L24" s="13"/>
      <c r="O24" s="7"/>
    </row>
    <row r="25" spans="1:12" ht="12.75">
      <c r="A25" s="13"/>
      <c r="B25" s="13"/>
      <c r="C25" s="13"/>
      <c r="D25" s="24"/>
      <c r="E25" s="138"/>
      <c r="F25" s="24"/>
      <c r="G25" s="24"/>
      <c r="H25" s="24"/>
      <c r="I25" s="13"/>
      <c r="J25" s="13"/>
      <c r="K25" s="13"/>
      <c r="L25" s="13"/>
    </row>
    <row r="26" spans="1:12" ht="12.75">
      <c r="A26" s="13"/>
      <c r="B26" s="13"/>
      <c r="C26" s="13"/>
      <c r="D26" s="24"/>
      <c r="E26" s="138"/>
      <c r="F26" s="24"/>
      <c r="G26" s="24"/>
      <c r="H26" s="24"/>
      <c r="I26" s="13"/>
      <c r="J26" s="13"/>
      <c r="K26" s="13"/>
      <c r="L26" s="13"/>
    </row>
    <row r="27" spans="1:12" ht="12.75">
      <c r="A27" s="13"/>
      <c r="B27" s="13"/>
      <c r="C27" s="13"/>
      <c r="D27" s="24"/>
      <c r="E27" s="138"/>
      <c r="F27" s="24"/>
      <c r="G27" s="24"/>
      <c r="H27" s="24"/>
      <c r="I27" s="13"/>
      <c r="J27" s="13"/>
      <c r="K27" s="13"/>
      <c r="L27" s="13"/>
    </row>
    <row r="28" spans="1:12" ht="12.75">
      <c r="A28" s="13"/>
      <c r="B28" s="13"/>
      <c r="C28" s="13"/>
      <c r="D28" s="24"/>
      <c r="E28" s="138"/>
      <c r="F28" s="24"/>
      <c r="G28" s="24"/>
      <c r="H28" s="24"/>
      <c r="I28" s="13"/>
      <c r="J28" s="13"/>
      <c r="K28" s="13"/>
      <c r="L28" s="13"/>
    </row>
    <row r="29" spans="1:12" ht="12.75">
      <c r="A29" s="13"/>
      <c r="B29" s="13"/>
      <c r="C29" s="13"/>
      <c r="D29" s="24"/>
      <c r="E29" s="138"/>
      <c r="F29" s="24"/>
      <c r="G29" s="24"/>
      <c r="H29" s="24"/>
      <c r="I29" s="13"/>
      <c r="J29" s="13"/>
      <c r="K29" s="13"/>
      <c r="L29" s="13"/>
    </row>
    <row r="30" spans="1:12" ht="12.75">
      <c r="A30" s="13"/>
      <c r="B30" s="13"/>
      <c r="C30" s="13"/>
      <c r="D30" s="24"/>
      <c r="E30" s="138"/>
      <c r="F30" s="24"/>
      <c r="G30" s="24"/>
      <c r="H30" s="24"/>
      <c r="I30" s="13"/>
      <c r="J30" s="13"/>
      <c r="K30" s="13"/>
      <c r="L30" s="13"/>
    </row>
    <row r="31" spans="1:12" ht="12.75">
      <c r="A31" s="13"/>
      <c r="B31" s="13"/>
      <c r="C31" s="13"/>
      <c r="D31" s="24"/>
      <c r="E31" s="138"/>
      <c r="F31" s="24"/>
      <c r="G31" s="24"/>
      <c r="H31" s="24"/>
      <c r="I31" s="13"/>
      <c r="J31" s="13"/>
      <c r="K31" s="13"/>
      <c r="L31" s="13"/>
    </row>
    <row r="32" spans="1:12" ht="12.75">
      <c r="A32" s="13"/>
      <c r="B32" s="13"/>
      <c r="C32" s="13"/>
      <c r="D32" s="24"/>
      <c r="E32" s="138"/>
      <c r="F32" s="24"/>
      <c r="G32" s="24"/>
      <c r="H32" s="24"/>
      <c r="I32" s="13"/>
      <c r="J32" s="13"/>
      <c r="K32" s="13"/>
      <c r="L32" s="13"/>
    </row>
    <row r="33" spans="1:12" ht="12.75">
      <c r="A33" s="13"/>
      <c r="B33" s="13"/>
      <c r="C33" s="13"/>
      <c r="D33" s="24"/>
      <c r="E33" s="138"/>
      <c r="F33" s="24"/>
      <c r="G33" s="24"/>
      <c r="H33" s="24"/>
      <c r="I33" s="13"/>
      <c r="J33" s="13"/>
      <c r="K33" s="13"/>
      <c r="L33" s="13"/>
    </row>
    <row r="34" spans="1:12" ht="12.75">
      <c r="A34" s="13"/>
      <c r="B34" s="13"/>
      <c r="C34" s="13"/>
      <c r="D34" s="24"/>
      <c r="E34" s="138"/>
      <c r="F34" s="24"/>
      <c r="G34" s="24"/>
      <c r="H34" s="24"/>
      <c r="I34" s="13"/>
      <c r="J34" s="13"/>
      <c r="K34" s="13"/>
      <c r="L34" s="13"/>
    </row>
    <row r="35" spans="1:12" ht="12.75">
      <c r="A35" s="13"/>
      <c r="B35" s="13"/>
      <c r="C35" s="13"/>
      <c r="D35" s="24"/>
      <c r="E35" s="138"/>
      <c r="F35" s="24"/>
      <c r="G35" s="24"/>
      <c r="H35" s="24"/>
      <c r="I35" s="13"/>
      <c r="J35" s="13"/>
      <c r="K35" s="13"/>
      <c r="L35" s="13"/>
    </row>
    <row r="36" spans="1:12" ht="12.75">
      <c r="A36" s="107"/>
      <c r="B36" s="13"/>
      <c r="C36" s="13"/>
      <c r="D36" s="24"/>
      <c r="E36" s="138"/>
      <c r="F36" s="138"/>
      <c r="G36" s="138"/>
      <c r="H36" s="138"/>
      <c r="I36" s="13"/>
      <c r="J36" s="13"/>
      <c r="K36" s="13"/>
      <c r="L36" s="138"/>
    </row>
    <row r="37" spans="1:12" ht="12.75">
      <c r="A37" s="13"/>
      <c r="B37" s="13"/>
      <c r="C37" s="13"/>
      <c r="D37" s="24"/>
      <c r="E37" s="138"/>
      <c r="F37" s="138"/>
      <c r="G37" s="138"/>
      <c r="H37" s="138"/>
      <c r="I37" s="13"/>
      <c r="J37" s="13"/>
      <c r="K37" s="13"/>
      <c r="L37" s="138"/>
    </row>
    <row r="38" spans="1:14" ht="18">
      <c r="A38" s="148" t="s">
        <v>598</v>
      </c>
      <c r="B38" s="148"/>
      <c r="C38" s="13"/>
      <c r="D38" s="138" t="s">
        <v>627</v>
      </c>
      <c r="E38" s="138" t="s">
        <v>314</v>
      </c>
      <c r="F38" s="138" t="s">
        <v>314</v>
      </c>
      <c r="G38" s="138" t="s">
        <v>314</v>
      </c>
      <c r="H38" s="138" t="s">
        <v>314</v>
      </c>
      <c r="I38" s="138" t="s">
        <v>314</v>
      </c>
      <c r="J38" s="138" t="s">
        <v>314</v>
      </c>
      <c r="K38" s="138" t="s">
        <v>314</v>
      </c>
      <c r="L38" s="138" t="s">
        <v>314</v>
      </c>
      <c r="M38" s="138" t="s">
        <v>314</v>
      </c>
      <c r="N38" s="347" t="s">
        <v>314</v>
      </c>
    </row>
    <row r="39" spans="1:14" ht="18">
      <c r="A39" s="148"/>
      <c r="B39" s="148"/>
      <c r="C39" s="13"/>
      <c r="D39" s="109" t="s">
        <v>398</v>
      </c>
      <c r="E39" s="109" t="s">
        <v>399</v>
      </c>
      <c r="F39" s="109" t="s">
        <v>400</v>
      </c>
      <c r="G39" s="109" t="s">
        <v>792</v>
      </c>
      <c r="H39" s="109" t="s">
        <v>402</v>
      </c>
      <c r="I39" s="109" t="s">
        <v>403</v>
      </c>
      <c r="J39" s="109" t="s">
        <v>608</v>
      </c>
      <c r="K39" s="109" t="s">
        <v>609</v>
      </c>
      <c r="L39" s="109" t="s">
        <v>766</v>
      </c>
      <c r="M39" s="109" t="s">
        <v>915</v>
      </c>
      <c r="N39" s="348" t="s">
        <v>1007</v>
      </c>
    </row>
    <row r="40" spans="1:13" ht="12.75">
      <c r="A40" s="13"/>
      <c r="B40" s="13"/>
      <c r="C40" s="13"/>
      <c r="D40" s="24"/>
      <c r="E40" s="138"/>
      <c r="F40" s="24"/>
      <c r="G40" s="24"/>
      <c r="H40" s="24"/>
      <c r="I40" s="24"/>
      <c r="J40" s="24"/>
      <c r="K40" s="24"/>
      <c r="L40" s="24"/>
      <c r="M40" s="24"/>
    </row>
    <row r="41" spans="1:15" ht="12.75">
      <c r="A41" s="13"/>
      <c r="B41" s="127" t="s">
        <v>599</v>
      </c>
      <c r="C41" s="127"/>
      <c r="D41" s="126">
        <v>79</v>
      </c>
      <c r="E41" s="163">
        <v>0</v>
      </c>
      <c r="F41" s="126">
        <v>0</v>
      </c>
      <c r="G41" s="126">
        <v>0</v>
      </c>
      <c r="H41" s="126">
        <v>6</v>
      </c>
      <c r="I41" s="126">
        <v>56</v>
      </c>
      <c r="J41" s="126">
        <v>122</v>
      </c>
      <c r="K41" s="126">
        <v>177</v>
      </c>
      <c r="L41" s="126">
        <v>228</v>
      </c>
      <c r="M41" s="126">
        <v>158</v>
      </c>
      <c r="N41" s="126">
        <v>235.47</v>
      </c>
      <c r="O41" s="13"/>
    </row>
    <row r="42" spans="1:15" ht="12.75">
      <c r="A42" s="135"/>
      <c r="B42" s="127" t="s">
        <v>600</v>
      </c>
      <c r="C42" s="127"/>
      <c r="D42" s="126">
        <v>69</v>
      </c>
      <c r="E42" s="163">
        <v>0</v>
      </c>
      <c r="F42" s="126">
        <v>0</v>
      </c>
      <c r="G42" s="126">
        <v>0</v>
      </c>
      <c r="H42" s="126">
        <v>2</v>
      </c>
      <c r="I42" s="126">
        <v>36</v>
      </c>
      <c r="J42" s="126">
        <v>104</v>
      </c>
      <c r="K42" s="126">
        <v>126</v>
      </c>
      <c r="L42" s="126">
        <v>193</v>
      </c>
      <c r="M42" s="126">
        <v>127</v>
      </c>
      <c r="N42" s="126">
        <v>218.73</v>
      </c>
      <c r="O42" s="13"/>
    </row>
    <row r="43" spans="1:15" ht="12.75">
      <c r="A43" s="13"/>
      <c r="B43" s="127" t="s">
        <v>601</v>
      </c>
      <c r="C43" s="127"/>
      <c r="D43" s="126">
        <v>10</v>
      </c>
      <c r="E43" s="163">
        <v>0</v>
      </c>
      <c r="F43" s="126">
        <v>0</v>
      </c>
      <c r="G43" s="126">
        <v>0</v>
      </c>
      <c r="H43" s="126">
        <v>4</v>
      </c>
      <c r="I43" s="126">
        <v>20</v>
      </c>
      <c r="J43" s="126">
        <v>18</v>
      </c>
      <c r="K43" s="126">
        <v>51</v>
      </c>
      <c r="L43" s="126">
        <v>35</v>
      </c>
      <c r="M43" s="126">
        <v>31</v>
      </c>
      <c r="N43" s="126">
        <v>16.74</v>
      </c>
      <c r="O43" s="13"/>
    </row>
    <row r="44" spans="2:15" ht="12.75">
      <c r="B44" s="127" t="s">
        <v>602</v>
      </c>
      <c r="C44" s="127"/>
      <c r="D44" s="126">
        <v>7316</v>
      </c>
      <c r="E44" s="163">
        <v>9423</v>
      </c>
      <c r="F44" s="126">
        <v>9929</v>
      </c>
      <c r="G44" s="126">
        <v>13689</v>
      </c>
      <c r="H44" s="126">
        <v>13714</v>
      </c>
      <c r="I44" s="126">
        <v>10756</v>
      </c>
      <c r="J44" s="126">
        <v>9978</v>
      </c>
      <c r="K44" s="126">
        <v>9032</v>
      </c>
      <c r="L44" s="126">
        <v>9220</v>
      </c>
      <c r="M44" s="126">
        <v>8728</v>
      </c>
      <c r="N44" s="126">
        <v>9043.87</v>
      </c>
      <c r="O44" s="13"/>
    </row>
    <row r="45" spans="2:15" ht="12.75">
      <c r="B45" s="127" t="s">
        <v>603</v>
      </c>
      <c r="C45" s="127"/>
      <c r="D45" s="126">
        <v>4071</v>
      </c>
      <c r="E45" s="163">
        <v>4686</v>
      </c>
      <c r="F45" s="126">
        <v>5164</v>
      </c>
      <c r="G45" s="126">
        <v>8104</v>
      </c>
      <c r="H45" s="126">
        <v>8671</v>
      </c>
      <c r="I45" s="126">
        <v>6283</v>
      </c>
      <c r="J45" s="126">
        <v>5386</v>
      </c>
      <c r="K45" s="126">
        <v>4383</v>
      </c>
      <c r="L45" s="126">
        <v>5091</v>
      </c>
      <c r="M45" s="126">
        <v>4760</v>
      </c>
      <c r="N45" s="126">
        <v>5290.95</v>
      </c>
      <c r="O45" s="13"/>
    </row>
    <row r="46" spans="2:15" ht="12.75">
      <c r="B46" s="127" t="s">
        <v>611</v>
      </c>
      <c r="C46" s="127"/>
      <c r="D46" s="126">
        <v>3255</v>
      </c>
      <c r="E46" s="163">
        <v>4737</v>
      </c>
      <c r="F46" s="126">
        <v>4765</v>
      </c>
      <c r="G46" s="126">
        <v>5585</v>
      </c>
      <c r="H46" s="126">
        <v>5048</v>
      </c>
      <c r="I46" s="126">
        <v>4493</v>
      </c>
      <c r="J46" s="126">
        <v>4612</v>
      </c>
      <c r="K46" s="126">
        <v>4700</v>
      </c>
      <c r="L46" s="126">
        <v>4164</v>
      </c>
      <c r="M46" s="126">
        <v>3999</v>
      </c>
      <c r="N46" s="126">
        <v>3769.67</v>
      </c>
      <c r="O46" s="13"/>
    </row>
    <row r="47" spans="2:15" ht="12.75">
      <c r="B47" s="127" t="s">
        <v>612</v>
      </c>
      <c r="C47" s="127"/>
      <c r="D47" s="126">
        <v>3185</v>
      </c>
      <c r="E47" s="163">
        <v>3443</v>
      </c>
      <c r="F47" s="126">
        <v>3868</v>
      </c>
      <c r="G47" s="126">
        <v>4596</v>
      </c>
      <c r="H47" s="126">
        <v>4794</v>
      </c>
      <c r="I47" s="126">
        <v>4057</v>
      </c>
      <c r="J47" s="126">
        <v>4239</v>
      </c>
      <c r="K47" s="126">
        <v>3513</v>
      </c>
      <c r="L47" s="126">
        <v>3269</v>
      </c>
      <c r="M47" s="126">
        <v>2881</v>
      </c>
      <c r="N47" s="126">
        <v>3081.35</v>
      </c>
      <c r="O47" s="13"/>
    </row>
    <row r="48" spans="2:15" ht="12.75">
      <c r="B48" s="127" t="s">
        <v>613</v>
      </c>
      <c r="C48" s="127"/>
      <c r="D48" s="126">
        <v>477</v>
      </c>
      <c r="E48" s="163">
        <v>498</v>
      </c>
      <c r="F48" s="126">
        <v>493</v>
      </c>
      <c r="G48" s="126">
        <v>456</v>
      </c>
      <c r="H48" s="126">
        <v>435</v>
      </c>
      <c r="I48" s="126">
        <v>523</v>
      </c>
      <c r="J48" s="126">
        <v>417</v>
      </c>
      <c r="K48" s="126">
        <v>364</v>
      </c>
      <c r="L48" s="126">
        <v>345</v>
      </c>
      <c r="M48" s="126">
        <v>366</v>
      </c>
      <c r="N48" s="126">
        <v>317.56</v>
      </c>
      <c r="O48" s="13"/>
    </row>
    <row r="49" spans="2:15" ht="12.75">
      <c r="B49" s="127" t="s">
        <v>785</v>
      </c>
      <c r="C49" s="127"/>
      <c r="D49" s="126">
        <v>86</v>
      </c>
      <c r="E49" s="163">
        <v>509</v>
      </c>
      <c r="F49" s="126">
        <v>836</v>
      </c>
      <c r="G49" s="126">
        <v>605</v>
      </c>
      <c r="H49" s="126">
        <v>630</v>
      </c>
      <c r="I49" s="126">
        <v>536</v>
      </c>
      <c r="J49" s="126">
        <v>367</v>
      </c>
      <c r="K49" s="126">
        <v>297</v>
      </c>
      <c r="L49" s="126">
        <v>252</v>
      </c>
      <c r="M49" s="126">
        <v>285</v>
      </c>
      <c r="N49" s="126">
        <v>289.46</v>
      </c>
      <c r="O49" s="13"/>
    </row>
    <row r="50" spans="2:15" ht="12.75">
      <c r="B50" s="127" t="s">
        <v>614</v>
      </c>
      <c r="C50" s="127"/>
      <c r="D50" s="126">
        <v>146</v>
      </c>
      <c r="E50" s="163">
        <v>345</v>
      </c>
      <c r="F50" s="126">
        <v>166</v>
      </c>
      <c r="G50" s="126">
        <v>133</v>
      </c>
      <c r="H50" s="126">
        <v>1</v>
      </c>
      <c r="I50" s="126">
        <v>0</v>
      </c>
      <c r="J50" s="126">
        <v>16</v>
      </c>
      <c r="K50" s="126">
        <v>24</v>
      </c>
      <c r="L50" s="126">
        <v>35</v>
      </c>
      <c r="M50" s="126">
        <v>291</v>
      </c>
      <c r="N50" s="126">
        <v>102.64</v>
      </c>
      <c r="O50" s="13"/>
    </row>
    <row r="51" spans="2:15" ht="12.75">
      <c r="B51" s="127" t="s">
        <v>793</v>
      </c>
      <c r="C51" s="127"/>
      <c r="D51" s="126">
        <v>0</v>
      </c>
      <c r="E51" s="163">
        <v>0</v>
      </c>
      <c r="F51" s="126">
        <v>0</v>
      </c>
      <c r="G51" s="126">
        <v>0</v>
      </c>
      <c r="H51" s="126">
        <v>19</v>
      </c>
      <c r="I51" s="126">
        <v>0</v>
      </c>
      <c r="J51" s="126">
        <v>9</v>
      </c>
      <c r="K51" s="126">
        <v>0</v>
      </c>
      <c r="L51" s="126">
        <v>0</v>
      </c>
      <c r="M51" s="126">
        <v>0</v>
      </c>
      <c r="N51" s="126">
        <v>0</v>
      </c>
      <c r="O51" s="13"/>
    </row>
    <row r="52" spans="2:15" ht="12.75">
      <c r="B52" s="127" t="s">
        <v>615</v>
      </c>
      <c r="C52" s="127"/>
      <c r="D52" s="126">
        <v>-651</v>
      </c>
      <c r="E52" s="163">
        <v>0</v>
      </c>
      <c r="F52" s="126">
        <v>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26">
        <v>171</v>
      </c>
      <c r="N52" s="126">
        <v>-23.53</v>
      </c>
      <c r="O52" s="13"/>
    </row>
    <row r="53" spans="2:15" ht="12.75">
      <c r="B53" s="127" t="s">
        <v>616</v>
      </c>
      <c r="C53" s="127"/>
      <c r="D53" s="126">
        <v>241</v>
      </c>
      <c r="E53" s="163">
        <v>652</v>
      </c>
      <c r="F53" s="126">
        <v>411</v>
      </c>
      <c r="G53" s="126">
        <v>525</v>
      </c>
      <c r="H53" s="126">
        <v>758</v>
      </c>
      <c r="I53" s="126">
        <v>885</v>
      </c>
      <c r="J53" s="126">
        <v>910</v>
      </c>
      <c r="K53" s="126">
        <v>160</v>
      </c>
      <c r="L53" s="126">
        <v>0</v>
      </c>
      <c r="M53" s="126">
        <v>33</v>
      </c>
      <c r="N53" s="126">
        <v>86.71</v>
      </c>
      <c r="O53" s="13"/>
    </row>
    <row r="54" spans="2:15" ht="12.75">
      <c r="B54" s="127" t="s">
        <v>617</v>
      </c>
      <c r="C54" s="127"/>
      <c r="D54" s="126">
        <v>80</v>
      </c>
      <c r="E54" s="163">
        <v>105</v>
      </c>
      <c r="F54" s="126">
        <v>132</v>
      </c>
      <c r="G54" s="126">
        <v>417</v>
      </c>
      <c r="H54" s="126">
        <v>132</v>
      </c>
      <c r="I54" s="126">
        <v>187</v>
      </c>
      <c r="J54" s="126">
        <v>751</v>
      </c>
      <c r="K54" s="126">
        <v>141</v>
      </c>
      <c r="L54" s="126">
        <v>151</v>
      </c>
      <c r="M54" s="126">
        <v>435</v>
      </c>
      <c r="N54" s="126">
        <v>203.49</v>
      </c>
      <c r="O54" s="13"/>
    </row>
    <row r="55" spans="2:15" ht="12.75">
      <c r="B55" s="127" t="s">
        <v>618</v>
      </c>
      <c r="C55" s="127"/>
      <c r="D55" s="126">
        <v>2</v>
      </c>
      <c r="E55" s="163">
        <v>2</v>
      </c>
      <c r="F55" s="126">
        <v>3</v>
      </c>
      <c r="G55" s="126">
        <v>-6</v>
      </c>
      <c r="H55" s="126">
        <v>0</v>
      </c>
      <c r="I55" s="126">
        <v>0</v>
      </c>
      <c r="J55" s="126">
        <v>0</v>
      </c>
      <c r="K55" s="126">
        <v>5</v>
      </c>
      <c r="L55" s="126">
        <v>0</v>
      </c>
      <c r="M55" s="126">
        <v>0</v>
      </c>
      <c r="N55" s="126">
        <v>0.2</v>
      </c>
      <c r="O55" s="13"/>
    </row>
    <row r="56" spans="2:15" ht="12.75">
      <c r="B56" s="127" t="s">
        <v>786</v>
      </c>
      <c r="C56" s="127"/>
      <c r="D56" s="126">
        <v>0</v>
      </c>
      <c r="E56" s="163">
        <v>18</v>
      </c>
      <c r="F56" s="126">
        <v>89</v>
      </c>
      <c r="G56" s="126">
        <v>79</v>
      </c>
      <c r="H56" s="126">
        <v>57</v>
      </c>
      <c r="I56" s="126">
        <v>43</v>
      </c>
      <c r="J56" s="126">
        <v>109</v>
      </c>
      <c r="K56" s="126">
        <v>77</v>
      </c>
      <c r="L56" s="126">
        <v>52</v>
      </c>
      <c r="M56" s="126">
        <v>26</v>
      </c>
      <c r="N56" s="126">
        <v>16.94</v>
      </c>
      <c r="O56" s="13"/>
    </row>
    <row r="57" spans="2:15" ht="12.75">
      <c r="B57" s="127" t="s">
        <v>619</v>
      </c>
      <c r="C57" s="127"/>
      <c r="D57" s="126">
        <v>22</v>
      </c>
      <c r="E57" s="163">
        <v>35</v>
      </c>
      <c r="F57" s="126">
        <v>32</v>
      </c>
      <c r="G57" s="126">
        <v>35</v>
      </c>
      <c r="H57" s="126">
        <v>33</v>
      </c>
      <c r="I57" s="126">
        <v>25</v>
      </c>
      <c r="J57" s="126">
        <v>23</v>
      </c>
      <c r="K57" s="126">
        <v>23</v>
      </c>
      <c r="L57" s="126">
        <v>22</v>
      </c>
      <c r="M57" s="126">
        <v>22</v>
      </c>
      <c r="N57" s="126">
        <v>21.57</v>
      </c>
      <c r="O57" s="13"/>
    </row>
    <row r="58" spans="2:15" ht="12.75">
      <c r="B58" s="127" t="s">
        <v>620</v>
      </c>
      <c r="C58" s="127"/>
      <c r="D58" s="164">
        <v>-20</v>
      </c>
      <c r="E58" s="163">
        <v>-51</v>
      </c>
      <c r="F58" s="126">
        <v>-118</v>
      </c>
      <c r="G58" s="126">
        <v>-120</v>
      </c>
      <c r="H58" s="126">
        <v>-90</v>
      </c>
      <c r="I58" s="126">
        <v>-68</v>
      </c>
      <c r="J58" s="126">
        <v>-132</v>
      </c>
      <c r="K58" s="126">
        <v>-99</v>
      </c>
      <c r="L58" s="126">
        <v>-42</v>
      </c>
      <c r="M58" s="126">
        <v>-47</v>
      </c>
      <c r="N58" s="126">
        <v>-38.3</v>
      </c>
      <c r="O58" s="13"/>
    </row>
    <row r="59" spans="2:15" ht="12.75">
      <c r="B59" s="127" t="s">
        <v>787</v>
      </c>
      <c r="C59" s="127"/>
      <c r="D59" s="164">
        <v>0</v>
      </c>
      <c r="E59" s="163">
        <v>250</v>
      </c>
      <c r="F59" s="126">
        <v>119</v>
      </c>
      <c r="G59" s="126">
        <v>63</v>
      </c>
      <c r="H59" s="126">
        <v>0</v>
      </c>
      <c r="I59" s="126">
        <v>0</v>
      </c>
      <c r="J59" s="126">
        <v>0</v>
      </c>
      <c r="K59" s="126">
        <v>63</v>
      </c>
      <c r="L59" s="126">
        <v>35</v>
      </c>
      <c r="M59" s="126">
        <v>98</v>
      </c>
      <c r="N59" s="126">
        <v>34.01</v>
      </c>
      <c r="O59" s="13"/>
    </row>
    <row r="60" spans="2:15" ht="12.75">
      <c r="B60" s="127" t="s">
        <v>621</v>
      </c>
      <c r="C60" s="127"/>
      <c r="D60" s="127">
        <v>445</v>
      </c>
      <c r="E60" s="163">
        <v>878</v>
      </c>
      <c r="F60" s="126">
        <v>-224</v>
      </c>
      <c r="G60" s="126">
        <v>-14</v>
      </c>
      <c r="H60" s="126">
        <v>-295</v>
      </c>
      <c r="I60" s="126">
        <v>6</v>
      </c>
      <c r="J60" s="126">
        <v>-376</v>
      </c>
      <c r="K60" s="126">
        <v>406</v>
      </c>
      <c r="L60" s="126">
        <v>104</v>
      </c>
      <c r="M60" s="126">
        <v>40</v>
      </c>
      <c r="N60" s="126">
        <v>18.38</v>
      </c>
      <c r="O60" s="13"/>
    </row>
    <row r="61" spans="2:15" ht="12.75">
      <c r="B61" s="127" t="s">
        <v>622</v>
      </c>
      <c r="C61" s="127"/>
      <c r="D61" s="127">
        <v>25</v>
      </c>
      <c r="E61" s="163">
        <v>13</v>
      </c>
      <c r="F61" s="126">
        <v>581</v>
      </c>
      <c r="G61" s="126">
        <v>5</v>
      </c>
      <c r="H61" s="126">
        <v>0</v>
      </c>
      <c r="I61" s="126">
        <v>0</v>
      </c>
      <c r="J61" s="126">
        <v>8</v>
      </c>
      <c r="K61" s="126">
        <v>0</v>
      </c>
      <c r="L61" s="126">
        <v>9</v>
      </c>
      <c r="M61" s="126">
        <v>0</v>
      </c>
      <c r="N61" s="126">
        <v>0</v>
      </c>
      <c r="O61" s="13"/>
    </row>
    <row r="62" spans="2:15" ht="12.75">
      <c r="B62" s="127" t="s">
        <v>623</v>
      </c>
      <c r="C62" s="127"/>
      <c r="D62" s="127">
        <v>281</v>
      </c>
      <c r="E62" s="163">
        <v>130</v>
      </c>
      <c r="F62" s="126">
        <v>282</v>
      </c>
      <c r="G62" s="126">
        <v>47</v>
      </c>
      <c r="H62" s="126">
        <v>16</v>
      </c>
      <c r="I62" s="126">
        <v>0</v>
      </c>
      <c r="J62" s="126">
        <v>0</v>
      </c>
      <c r="K62" s="126">
        <v>0</v>
      </c>
      <c r="L62" s="126">
        <v>0</v>
      </c>
      <c r="M62" s="126">
        <v>0</v>
      </c>
      <c r="N62" s="126">
        <v>4.17</v>
      </c>
      <c r="O62" s="13"/>
    </row>
    <row r="63" spans="2:15" ht="12.75">
      <c r="B63" s="127" t="s">
        <v>624</v>
      </c>
      <c r="C63" s="127"/>
      <c r="D63" s="127">
        <v>-256</v>
      </c>
      <c r="E63" s="163">
        <v>-117</v>
      </c>
      <c r="F63" s="126">
        <v>299</v>
      </c>
      <c r="G63" s="126">
        <v>-42</v>
      </c>
      <c r="H63" s="126">
        <v>-16</v>
      </c>
      <c r="I63" s="126">
        <v>0</v>
      </c>
      <c r="J63" s="126">
        <v>8</v>
      </c>
      <c r="K63" s="126">
        <v>0</v>
      </c>
      <c r="L63" s="126">
        <v>9</v>
      </c>
      <c r="M63" s="126">
        <v>0</v>
      </c>
      <c r="N63" s="126">
        <v>-4.17</v>
      </c>
      <c r="O63" s="13"/>
    </row>
    <row r="64" spans="2:15" ht="12.75">
      <c r="B64" s="127" t="s">
        <v>625</v>
      </c>
      <c r="C64" s="127"/>
      <c r="D64" s="127">
        <v>189</v>
      </c>
      <c r="E64" s="163">
        <v>761</v>
      </c>
      <c r="F64" s="126">
        <v>75</v>
      </c>
      <c r="G64" s="126">
        <v>-56</v>
      </c>
      <c r="H64" s="126">
        <v>-311</v>
      </c>
      <c r="I64" s="126">
        <v>6</v>
      </c>
      <c r="J64" s="126">
        <v>-369</v>
      </c>
      <c r="K64" s="126">
        <v>406</v>
      </c>
      <c r="L64" s="126">
        <v>113</v>
      </c>
      <c r="M64" s="126">
        <v>40</v>
      </c>
      <c r="N64" s="126">
        <v>14.21</v>
      </c>
      <c r="O64" s="13"/>
    </row>
    <row r="65" spans="2:15" ht="12.75">
      <c r="B65" s="127" t="s">
        <v>626</v>
      </c>
      <c r="C65" s="127"/>
      <c r="D65" s="127">
        <v>189</v>
      </c>
      <c r="E65" s="163">
        <v>1011</v>
      </c>
      <c r="F65" s="126">
        <v>194</v>
      </c>
      <c r="G65" s="126">
        <v>7</v>
      </c>
      <c r="H65" s="126">
        <v>-311</v>
      </c>
      <c r="I65" s="126">
        <v>6</v>
      </c>
      <c r="J65" s="126">
        <v>-369</v>
      </c>
      <c r="K65" s="126">
        <v>469</v>
      </c>
      <c r="L65" s="126">
        <v>148</v>
      </c>
      <c r="M65" s="126">
        <v>138</v>
      </c>
      <c r="N65" s="126">
        <v>48.2</v>
      </c>
      <c r="O65" s="13"/>
    </row>
    <row r="66" spans="5:6" ht="12.75">
      <c r="E66" s="30"/>
      <c r="F66" s="7"/>
    </row>
    <row r="67" spans="5:6" ht="12.75">
      <c r="E67" s="30"/>
      <c r="F67" s="7"/>
    </row>
    <row r="68" spans="2:12" ht="12.75">
      <c r="B68" s="166" t="s">
        <v>1168</v>
      </c>
      <c r="E68" s="30"/>
      <c r="F68" s="7"/>
      <c r="L68" s="196"/>
    </row>
    <row r="69" spans="2:12" ht="12.75">
      <c r="B69" s="166"/>
      <c r="E69" s="30"/>
      <c r="F69" s="7"/>
      <c r="L69" s="196"/>
    </row>
    <row r="70" spans="2:12" ht="12.75">
      <c r="B70" s="166"/>
      <c r="E70" s="30"/>
      <c r="F70" s="7"/>
      <c r="L70" s="196"/>
    </row>
    <row r="71" spans="2:12" ht="12.75">
      <c r="B71" s="166"/>
      <c r="E71" s="30"/>
      <c r="F71" s="7"/>
      <c r="L71" s="196"/>
    </row>
    <row r="72" spans="2:12" ht="12.75">
      <c r="B72" s="166"/>
      <c r="E72" s="30"/>
      <c r="F72" s="7"/>
      <c r="L72" s="196"/>
    </row>
    <row r="73" spans="2:12" ht="36.75" customHeight="1">
      <c r="B73" s="148" t="s">
        <v>598</v>
      </c>
      <c r="C73" s="148"/>
      <c r="D73" s="380" t="s">
        <v>1140</v>
      </c>
      <c r="E73" s="30"/>
      <c r="F73" s="7"/>
      <c r="I73" s="380" t="s">
        <v>1140</v>
      </c>
      <c r="J73" s="380" t="s">
        <v>1230</v>
      </c>
      <c r="K73" s="380" t="s">
        <v>1304</v>
      </c>
      <c r="L73" s="380" t="s">
        <v>1690</v>
      </c>
    </row>
    <row r="74" spans="5:15" ht="12.75">
      <c r="E74" s="30"/>
      <c r="F74" s="7"/>
      <c r="O74" s="379"/>
    </row>
    <row r="75" spans="1:12" ht="12.75">
      <c r="A75" s="270" t="s">
        <v>1139</v>
      </c>
      <c r="B75" s="381" t="s">
        <v>1138</v>
      </c>
      <c r="C75" s="382"/>
      <c r="D75" s="383">
        <v>8988.84</v>
      </c>
      <c r="E75" s="30"/>
      <c r="F75" s="7"/>
      <c r="I75" s="383">
        <v>8988.84</v>
      </c>
      <c r="J75" s="383">
        <v>9272.96</v>
      </c>
      <c r="K75" s="383">
        <v>10095.42</v>
      </c>
      <c r="L75" s="383">
        <v>10999</v>
      </c>
    </row>
    <row r="76" spans="1:12" ht="12.75">
      <c r="A76" s="270"/>
      <c r="B76" s="381"/>
      <c r="C76" s="382"/>
      <c r="D76" s="383"/>
      <c r="E76" s="30"/>
      <c r="F76" s="7"/>
      <c r="I76" s="383"/>
      <c r="J76" s="383"/>
      <c r="K76" s="383"/>
      <c r="L76" s="383"/>
    </row>
    <row r="77" spans="1:12" ht="12.75">
      <c r="A77" s="270" t="s">
        <v>1141</v>
      </c>
      <c r="B77" s="381" t="s">
        <v>1142</v>
      </c>
      <c r="C77" s="382"/>
      <c r="D77" s="383">
        <v>213.36</v>
      </c>
      <c r="F77" s="7"/>
      <c r="I77" s="383">
        <v>213.36</v>
      </c>
      <c r="J77" s="383">
        <v>166.12</v>
      </c>
      <c r="K77" s="383">
        <v>140.4</v>
      </c>
      <c r="L77" s="383">
        <v>182</v>
      </c>
    </row>
    <row r="78" spans="1:12" ht="12.75">
      <c r="A78" s="270" t="s">
        <v>1143</v>
      </c>
      <c r="B78" s="270" t="s">
        <v>1144</v>
      </c>
      <c r="C78" s="127"/>
      <c r="D78" s="126">
        <v>179.32</v>
      </c>
      <c r="F78" s="7"/>
      <c r="I78" s="126">
        <v>179.32</v>
      </c>
      <c r="J78" s="126">
        <v>119.26</v>
      </c>
      <c r="K78" s="126">
        <v>90.82</v>
      </c>
      <c r="L78" s="126">
        <v>152</v>
      </c>
    </row>
    <row r="79" spans="1:12" ht="12.75">
      <c r="A79" s="270" t="s">
        <v>1145</v>
      </c>
      <c r="B79" s="270" t="s">
        <v>1146</v>
      </c>
      <c r="C79" s="127"/>
      <c r="D79" s="126">
        <v>1658.98</v>
      </c>
      <c r="F79" s="7"/>
      <c r="I79" s="126">
        <v>1658.98</v>
      </c>
      <c r="J79" s="126">
        <v>1541.55</v>
      </c>
      <c r="K79" s="126">
        <v>1780.3</v>
      </c>
      <c r="L79" s="126">
        <v>1619</v>
      </c>
    </row>
    <row r="80" spans="1:12" ht="12.75">
      <c r="A80" s="270" t="s">
        <v>1147</v>
      </c>
      <c r="B80" s="270" t="s">
        <v>1148</v>
      </c>
      <c r="C80" s="127"/>
      <c r="D80" s="126">
        <v>3460.18</v>
      </c>
      <c r="F80" s="7"/>
      <c r="I80" s="126">
        <v>3460.18</v>
      </c>
      <c r="J80" s="126">
        <v>4015.2</v>
      </c>
      <c r="K80" s="126">
        <v>4091.47</v>
      </c>
      <c r="L80" s="126">
        <v>4043</v>
      </c>
    </row>
    <row r="81" spans="1:12" ht="12.75">
      <c r="A81" s="270" t="s">
        <v>1149</v>
      </c>
      <c r="B81" s="270" t="s">
        <v>1150</v>
      </c>
      <c r="C81" s="127"/>
      <c r="D81" s="126">
        <v>2329.62</v>
      </c>
      <c r="F81" s="7"/>
      <c r="I81" s="126">
        <v>2329.62</v>
      </c>
      <c r="J81" s="126">
        <v>2313.43</v>
      </c>
      <c r="K81" s="126">
        <v>2772.5</v>
      </c>
      <c r="L81" s="126">
        <v>2865</v>
      </c>
    </row>
    <row r="82" spans="1:12" ht="12.75">
      <c r="A82" s="270" t="s">
        <v>1145</v>
      </c>
      <c r="B82" s="270" t="s">
        <v>1151</v>
      </c>
      <c r="C82" s="127"/>
      <c r="D82" s="126">
        <v>796.93</v>
      </c>
      <c r="F82" s="7"/>
      <c r="I82" s="126">
        <v>796.93</v>
      </c>
      <c r="J82" s="126">
        <v>823.83</v>
      </c>
      <c r="K82" s="126">
        <v>1008.79</v>
      </c>
      <c r="L82" s="126">
        <v>1034</v>
      </c>
    </row>
    <row r="83" spans="1:12" ht="12.75">
      <c r="A83" s="270" t="s">
        <v>1152</v>
      </c>
      <c r="B83" s="270" t="s">
        <v>1153</v>
      </c>
      <c r="C83" s="127"/>
      <c r="D83" s="126">
        <v>204.75</v>
      </c>
      <c r="F83" s="7"/>
      <c r="I83" s="126">
        <v>204.75</v>
      </c>
      <c r="J83" s="126">
        <v>263.4</v>
      </c>
      <c r="K83" s="126">
        <v>262.07</v>
      </c>
      <c r="L83" s="126">
        <v>258</v>
      </c>
    </row>
    <row r="84" spans="1:12" ht="12.75">
      <c r="A84" s="270" t="s">
        <v>1154</v>
      </c>
      <c r="B84" s="270" t="s">
        <v>1155</v>
      </c>
      <c r="C84" s="127"/>
      <c r="D84" s="126">
        <v>-0.65</v>
      </c>
      <c r="I84" s="126">
        <v>-0.65</v>
      </c>
      <c r="J84" s="126">
        <v>0</v>
      </c>
      <c r="K84" s="126">
        <v>-146.92</v>
      </c>
      <c r="L84" s="126">
        <v>0</v>
      </c>
    </row>
    <row r="85" spans="1:12" ht="12.75">
      <c r="A85" s="270" t="s">
        <v>1232</v>
      </c>
      <c r="B85" s="381" t="s">
        <v>1234</v>
      </c>
      <c r="C85" s="382"/>
      <c r="D85" s="383"/>
      <c r="E85" s="425"/>
      <c r="F85" s="426"/>
      <c r="G85" s="426"/>
      <c r="H85" s="426"/>
      <c r="I85" s="383">
        <v>0</v>
      </c>
      <c r="J85" s="383">
        <v>5.79</v>
      </c>
      <c r="K85" s="383">
        <v>0</v>
      </c>
      <c r="L85" s="383">
        <v>0</v>
      </c>
    </row>
    <row r="86" spans="1:12" ht="12.75">
      <c r="A86" s="424" t="s">
        <v>1233</v>
      </c>
      <c r="B86" s="381" t="s">
        <v>1156</v>
      </c>
      <c r="C86" s="382"/>
      <c r="D86" s="383">
        <v>0.87</v>
      </c>
      <c r="I86" s="383">
        <v>0.87</v>
      </c>
      <c r="J86" s="383">
        <v>8.6</v>
      </c>
      <c r="K86" s="383">
        <v>37.06</v>
      </c>
      <c r="L86" s="383">
        <v>6</v>
      </c>
    </row>
    <row r="87" spans="1:12" ht="12.75">
      <c r="A87" s="270" t="s">
        <v>1147</v>
      </c>
      <c r="B87" s="381" t="s">
        <v>1137</v>
      </c>
      <c r="C87" s="382"/>
      <c r="D87" s="383">
        <v>16.24</v>
      </c>
      <c r="I87" s="383">
        <v>16.24</v>
      </c>
      <c r="J87" s="383">
        <v>88.72</v>
      </c>
      <c r="K87" s="383">
        <v>0.88</v>
      </c>
      <c r="L87" s="383">
        <v>21</v>
      </c>
    </row>
    <row r="88" spans="1:12" ht="12.75">
      <c r="A88" s="270" t="s">
        <v>1157</v>
      </c>
      <c r="B88" s="270" t="s">
        <v>613</v>
      </c>
      <c r="C88" s="127"/>
      <c r="D88" s="126">
        <v>304.17</v>
      </c>
      <c r="I88" s="126">
        <v>304.17</v>
      </c>
      <c r="J88" s="126">
        <v>411.8</v>
      </c>
      <c r="K88" s="126">
        <v>324.25</v>
      </c>
      <c r="L88" s="126">
        <v>347</v>
      </c>
    </row>
    <row r="89" spans="1:12" ht="12.75">
      <c r="A89" s="270" t="s">
        <v>1158</v>
      </c>
      <c r="B89" s="270" t="s">
        <v>1159</v>
      </c>
      <c r="C89" s="127"/>
      <c r="D89" s="126">
        <v>134.93</v>
      </c>
      <c r="I89" s="126">
        <v>134.93</v>
      </c>
      <c r="J89" s="126">
        <v>124.25</v>
      </c>
      <c r="K89" s="126">
        <v>394.05</v>
      </c>
      <c r="L89" s="126">
        <v>302</v>
      </c>
    </row>
    <row r="90" spans="1:12" ht="12.75">
      <c r="A90" s="127"/>
      <c r="B90" s="270" t="s">
        <v>1160</v>
      </c>
      <c r="C90" s="127"/>
      <c r="D90" s="188">
        <v>151.08</v>
      </c>
      <c r="I90" s="188">
        <v>151.08</v>
      </c>
      <c r="J90" s="188">
        <v>-70.51</v>
      </c>
      <c r="K90" s="188">
        <v>-304.37</v>
      </c>
      <c r="L90" s="188">
        <v>588</v>
      </c>
    </row>
    <row r="91" spans="1:12" ht="12.75">
      <c r="A91" s="270" t="s">
        <v>1161</v>
      </c>
      <c r="B91" s="381" t="s">
        <v>1162</v>
      </c>
      <c r="C91" s="382"/>
      <c r="D91" s="383">
        <v>0.13</v>
      </c>
      <c r="I91" s="383">
        <v>0.13</v>
      </c>
      <c r="J91" s="383">
        <v>0.07</v>
      </c>
      <c r="K91" s="383">
        <v>0.3</v>
      </c>
      <c r="L91" s="498">
        <v>0</v>
      </c>
    </row>
    <row r="92" spans="1:12" ht="12.75">
      <c r="A92" s="270" t="s">
        <v>1163</v>
      </c>
      <c r="B92" s="270" t="s">
        <v>1167</v>
      </c>
      <c r="C92" s="127"/>
      <c r="D92" s="126">
        <v>21.09</v>
      </c>
      <c r="I92" s="126">
        <v>21.09</v>
      </c>
      <c r="J92" s="126">
        <v>28.77</v>
      </c>
      <c r="K92" s="126">
        <v>35.44</v>
      </c>
      <c r="L92" s="188">
        <v>23</v>
      </c>
    </row>
    <row r="93" spans="1:12" ht="12.75">
      <c r="A93" s="270" t="s">
        <v>1164</v>
      </c>
      <c r="B93" s="270" t="s">
        <v>619</v>
      </c>
      <c r="C93" s="127"/>
      <c r="D93" s="126">
        <v>21.67</v>
      </c>
      <c r="I93" s="126">
        <v>21.67</v>
      </c>
      <c r="J93" s="126">
        <v>10.77</v>
      </c>
      <c r="K93" s="126">
        <v>10.84</v>
      </c>
      <c r="L93" s="188">
        <v>11</v>
      </c>
    </row>
    <row r="94" spans="1:12" ht="12.75">
      <c r="A94" s="127"/>
      <c r="B94" s="270" t="s">
        <v>626</v>
      </c>
      <c r="C94" s="127"/>
      <c r="D94" s="126">
        <v>108.46</v>
      </c>
      <c r="I94" s="126">
        <v>108.46</v>
      </c>
      <c r="J94" s="126">
        <v>-109.97</v>
      </c>
      <c r="K94" s="126">
        <v>-350.62</v>
      </c>
      <c r="L94" s="188">
        <v>554</v>
      </c>
    </row>
    <row r="95" spans="1:12" ht="12.75">
      <c r="A95" s="127"/>
      <c r="B95" s="270" t="s">
        <v>1165</v>
      </c>
      <c r="C95" s="127"/>
      <c r="D95" s="126">
        <v>26.79</v>
      </c>
      <c r="I95" s="126">
        <v>26.79</v>
      </c>
      <c r="J95" s="126">
        <v>0</v>
      </c>
      <c r="K95" s="126">
        <v>0</v>
      </c>
      <c r="L95" s="188">
        <v>73</v>
      </c>
    </row>
    <row r="96" spans="1:12" ht="12.75">
      <c r="A96" s="127"/>
      <c r="B96" s="384" t="s">
        <v>1166</v>
      </c>
      <c r="C96" s="385"/>
      <c r="D96" s="386">
        <v>81.67</v>
      </c>
      <c r="I96" s="386">
        <v>81.67</v>
      </c>
      <c r="J96" s="386">
        <v>-109.97</v>
      </c>
      <c r="K96" s="386">
        <v>-350.62</v>
      </c>
      <c r="L96" s="702">
        <v>481</v>
      </c>
    </row>
  </sheetData>
  <sheetProtection/>
  <printOptions/>
  <pageMargins left="0.24" right="0.3" top="1" bottom="1" header="0.5" footer="0.5"/>
  <pageSetup fitToHeight="0" fitToWidth="1" horizontalDpi="600" verticalDpi="600" orientation="landscape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L35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8.7109375" style="0" customWidth="1"/>
    <col min="4" max="4" width="10.00390625" style="0" bestFit="1" customWidth="1"/>
    <col min="5" max="5" width="10.00390625" style="0" customWidth="1"/>
    <col min="6" max="6" width="10.7109375" style="0" customWidth="1"/>
    <col min="7" max="7" width="12.28125" style="0" customWidth="1"/>
    <col min="8" max="8" width="11.8515625" style="0" customWidth="1"/>
    <col min="9" max="9" width="10.7109375" style="113" customWidth="1"/>
    <col min="10" max="11" width="13.28125" style="0" customWidth="1"/>
  </cols>
  <sheetData>
    <row r="1" spans="1:12" ht="18">
      <c r="A1" s="61">
        <v>3</v>
      </c>
      <c r="B1" s="61" t="s">
        <v>312</v>
      </c>
      <c r="C1" s="61"/>
      <c r="D1" s="4"/>
      <c r="E1" s="4"/>
      <c r="F1" s="4"/>
      <c r="G1" s="60"/>
      <c r="H1" s="5"/>
      <c r="I1" s="17"/>
      <c r="J1" s="5"/>
      <c r="K1" s="22"/>
      <c r="L1" s="4"/>
    </row>
    <row r="2" spans="1:12" ht="12.75">
      <c r="A2" s="5"/>
      <c r="B2" s="23"/>
      <c r="C2" s="23"/>
      <c r="D2" s="23"/>
      <c r="E2" s="23"/>
      <c r="F2" s="23"/>
      <c r="G2" s="35"/>
      <c r="H2" s="23"/>
      <c r="I2" s="111"/>
      <c r="J2" s="23"/>
      <c r="K2" s="35"/>
      <c r="L2" s="5"/>
    </row>
    <row r="3" spans="1:12" ht="12.75">
      <c r="A3" s="2" t="s">
        <v>1417</v>
      </c>
      <c r="B3" s="23"/>
      <c r="C3" s="23"/>
      <c r="D3" s="23"/>
      <c r="E3" s="23"/>
      <c r="F3" s="23" t="s">
        <v>752</v>
      </c>
      <c r="G3" s="35"/>
      <c r="H3" s="23"/>
      <c r="I3" s="111"/>
      <c r="J3" s="23"/>
      <c r="K3" s="363" t="s">
        <v>1132</v>
      </c>
      <c r="L3" s="5"/>
    </row>
    <row r="4" spans="1:12" ht="12.75">
      <c r="A4" s="5"/>
      <c r="B4" s="23"/>
      <c r="C4" s="23"/>
      <c r="D4" s="23"/>
      <c r="E4" s="23"/>
      <c r="F4" s="23"/>
      <c r="G4" s="35"/>
      <c r="H4" s="23"/>
      <c r="I4" s="111"/>
      <c r="J4" s="23"/>
      <c r="K4" s="35"/>
      <c r="L4" s="5"/>
    </row>
    <row r="5" spans="1:12" ht="12.75">
      <c r="A5" s="44"/>
      <c r="B5" s="46"/>
      <c r="C5" s="46"/>
      <c r="D5" s="46" t="s">
        <v>237</v>
      </c>
      <c r="E5" s="46"/>
      <c r="F5" s="46"/>
      <c r="G5" s="51"/>
      <c r="H5" s="46"/>
      <c r="I5" s="151" t="s">
        <v>238</v>
      </c>
      <c r="J5" s="46"/>
      <c r="K5" s="51"/>
      <c r="L5" s="12"/>
    </row>
    <row r="6" spans="1:12" ht="12.75">
      <c r="A6" s="43" t="s">
        <v>239</v>
      </c>
      <c r="B6" s="47" t="s">
        <v>240</v>
      </c>
      <c r="C6" s="47" t="s">
        <v>241</v>
      </c>
      <c r="D6" s="47" t="s">
        <v>242</v>
      </c>
      <c r="E6" s="47" t="s">
        <v>753</v>
      </c>
      <c r="F6" s="47" t="s">
        <v>754</v>
      </c>
      <c r="G6" s="52" t="s">
        <v>244</v>
      </c>
      <c r="H6" s="47" t="s">
        <v>715</v>
      </c>
      <c r="I6" s="152" t="s">
        <v>755</v>
      </c>
      <c r="J6" s="47" t="s">
        <v>247</v>
      </c>
      <c r="K6" s="52" t="s">
        <v>248</v>
      </c>
      <c r="L6" s="12"/>
    </row>
    <row r="7" spans="1:12" ht="12.75">
      <c r="A7" s="42"/>
      <c r="B7" s="48" t="s">
        <v>756</v>
      </c>
      <c r="C7" s="48"/>
      <c r="D7" s="48"/>
      <c r="E7" s="48"/>
      <c r="F7" s="48"/>
      <c r="G7" s="53" t="s">
        <v>251</v>
      </c>
      <c r="H7" s="48"/>
      <c r="I7" s="153"/>
      <c r="J7" s="48" t="s">
        <v>757</v>
      </c>
      <c r="K7" s="53" t="s">
        <v>251</v>
      </c>
      <c r="L7" s="12"/>
    </row>
    <row r="8" spans="1:12" ht="12.75">
      <c r="A8" s="57"/>
      <c r="B8" s="58"/>
      <c r="C8" s="58"/>
      <c r="D8" s="58"/>
      <c r="E8" s="58"/>
      <c r="F8" s="58"/>
      <c r="G8" s="59"/>
      <c r="H8" s="58"/>
      <c r="I8" s="154"/>
      <c r="J8" s="58"/>
      <c r="K8" s="59"/>
      <c r="L8" s="5"/>
    </row>
    <row r="9" spans="1:12" ht="12.75">
      <c r="A9" s="56" t="s">
        <v>440</v>
      </c>
      <c r="B9" s="49">
        <v>5877882.1</v>
      </c>
      <c r="C9" s="49">
        <v>55946.4</v>
      </c>
      <c r="D9" s="49">
        <v>160197.92</v>
      </c>
      <c r="E9" s="49">
        <v>1992180.69</v>
      </c>
      <c r="F9" s="49">
        <v>0</v>
      </c>
      <c r="G9" s="54">
        <f>SUM(B9:F9)</f>
        <v>8086207.109999999</v>
      </c>
      <c r="H9" s="49">
        <v>6558629.96</v>
      </c>
      <c r="I9" s="155">
        <v>113678.47</v>
      </c>
      <c r="J9" s="49">
        <v>1527577.15</v>
      </c>
      <c r="K9" s="54">
        <f>SUM(H9+J9)</f>
        <v>8086207.109999999</v>
      </c>
      <c r="L9" s="5"/>
    </row>
    <row r="10" spans="1:12" ht="12.75">
      <c r="A10" s="80"/>
      <c r="B10" s="49"/>
      <c r="C10" s="49"/>
      <c r="D10" s="49"/>
      <c r="E10" s="49"/>
      <c r="F10" s="49"/>
      <c r="G10" s="54"/>
      <c r="H10" s="267"/>
      <c r="I10" s="155"/>
      <c r="J10" s="49"/>
      <c r="K10" s="54"/>
      <c r="L10" s="5"/>
    </row>
    <row r="11" spans="1:12" ht="12.75">
      <c r="A11" s="56" t="s">
        <v>420</v>
      </c>
      <c r="B11" s="49">
        <v>34771879.24</v>
      </c>
      <c r="C11" s="49">
        <v>88042.58</v>
      </c>
      <c r="D11" s="49">
        <v>2690217.5</v>
      </c>
      <c r="E11" s="49">
        <v>5147380.11</v>
      </c>
      <c r="F11" s="49">
        <v>0</v>
      </c>
      <c r="G11" s="54">
        <f>SUM(B11:F11)</f>
        <v>42697519.43</v>
      </c>
      <c r="H11" s="268">
        <v>37627127.78</v>
      </c>
      <c r="I11" s="269">
        <v>543326.92</v>
      </c>
      <c r="J11" s="49">
        <v>5070391.65</v>
      </c>
      <c r="K11" s="54">
        <f>SUM(H11+J11)</f>
        <v>42697519.43</v>
      </c>
      <c r="L11" s="5"/>
    </row>
    <row r="12" spans="1:12" ht="12.75">
      <c r="A12" s="56"/>
      <c r="B12" s="49"/>
      <c r="C12" s="49"/>
      <c r="D12" s="49"/>
      <c r="E12" s="49"/>
      <c r="F12" s="49"/>
      <c r="G12" s="54"/>
      <c r="H12" s="49"/>
      <c r="I12" s="155"/>
      <c r="J12" s="49"/>
      <c r="K12" s="54"/>
      <c r="L12" s="5"/>
    </row>
    <row r="13" spans="1:12" ht="12.75">
      <c r="A13" s="120"/>
      <c r="B13" s="121"/>
      <c r="C13" s="121"/>
      <c r="D13" s="121"/>
      <c r="E13" s="121"/>
      <c r="F13" s="121"/>
      <c r="G13" s="122"/>
      <c r="H13" s="121"/>
      <c r="I13" s="156"/>
      <c r="J13" s="121"/>
      <c r="K13" s="122"/>
      <c r="L13" s="5"/>
    </row>
    <row r="14" spans="1:12" ht="12.75">
      <c r="A14" s="123"/>
      <c r="B14" s="124"/>
      <c r="C14" s="124"/>
      <c r="D14" s="124"/>
      <c r="E14" s="124"/>
      <c r="F14" s="124"/>
      <c r="G14" s="125"/>
      <c r="H14" s="124"/>
      <c r="I14" s="157"/>
      <c r="J14" s="124"/>
      <c r="K14" s="125"/>
      <c r="L14" s="5"/>
    </row>
    <row r="15" spans="1:12" ht="12.75">
      <c r="A15" s="79"/>
      <c r="B15" s="91"/>
      <c r="C15" s="91"/>
      <c r="D15" s="91"/>
      <c r="E15" s="91"/>
      <c r="F15" s="91"/>
      <c r="G15" s="32"/>
      <c r="H15" s="91"/>
      <c r="I15" s="158"/>
      <c r="J15" s="91"/>
      <c r="K15" s="32"/>
      <c r="L15" s="5"/>
    </row>
    <row r="16" spans="1:12" ht="12.75">
      <c r="A16" s="79"/>
      <c r="B16" s="91"/>
      <c r="C16" s="91"/>
      <c r="D16" s="91"/>
      <c r="E16" s="91"/>
      <c r="F16" s="91"/>
      <c r="G16" s="32"/>
      <c r="H16" s="91"/>
      <c r="I16" s="158"/>
      <c r="J16" s="91"/>
      <c r="K16" s="32"/>
      <c r="L16" s="5"/>
    </row>
    <row r="17" spans="1:12" ht="12.75">
      <c r="A17" s="79"/>
      <c r="B17" s="91"/>
      <c r="C17" s="91"/>
      <c r="D17" s="91"/>
      <c r="E17" s="91"/>
      <c r="F17" s="91"/>
      <c r="G17" s="32"/>
      <c r="H17" s="91"/>
      <c r="I17" s="158"/>
      <c r="J17" s="91"/>
      <c r="K17" s="32"/>
      <c r="L17" s="5"/>
    </row>
    <row r="18" spans="1:12" ht="12.75">
      <c r="A18" s="79"/>
      <c r="B18" s="91"/>
      <c r="C18" s="91"/>
      <c r="D18" s="91"/>
      <c r="E18" s="91"/>
      <c r="F18" s="91"/>
      <c r="G18" s="32"/>
      <c r="H18" s="91"/>
      <c r="I18" s="158"/>
      <c r="J18" s="91"/>
      <c r="K18" s="32"/>
      <c r="L18" s="5"/>
    </row>
    <row r="19" spans="1:12" ht="12.75">
      <c r="A19" s="27"/>
      <c r="B19" s="91"/>
      <c r="C19" s="91"/>
      <c r="D19" s="91"/>
      <c r="E19" s="91"/>
      <c r="F19" s="91"/>
      <c r="G19" s="32"/>
      <c r="H19" s="91"/>
      <c r="I19" s="158"/>
      <c r="J19" s="91"/>
      <c r="K19" s="32"/>
      <c r="L19" s="5"/>
    </row>
    <row r="20" spans="1:12" ht="12.75">
      <c r="A20" s="79"/>
      <c r="B20" s="91"/>
      <c r="C20" s="91"/>
      <c r="D20" s="91"/>
      <c r="E20" s="91"/>
      <c r="F20" s="91"/>
      <c r="G20" s="32"/>
      <c r="H20" s="91"/>
      <c r="I20" s="158"/>
      <c r="J20" s="91"/>
      <c r="K20" s="32"/>
      <c r="L20" s="5"/>
    </row>
    <row r="21" spans="1:12" ht="12.75">
      <c r="A21" s="79"/>
      <c r="B21" s="91"/>
      <c r="C21" s="91"/>
      <c r="D21" s="91"/>
      <c r="E21" s="91"/>
      <c r="F21" s="91"/>
      <c r="G21" s="32"/>
      <c r="H21" s="91"/>
      <c r="I21" s="158"/>
      <c r="J21" s="91"/>
      <c r="K21" s="32"/>
      <c r="L21" s="5"/>
    </row>
    <row r="22" spans="1:12" ht="12.75">
      <c r="A22" s="79"/>
      <c r="B22" s="91"/>
      <c r="C22" s="91"/>
      <c r="D22" s="91"/>
      <c r="E22" s="91"/>
      <c r="F22" s="91"/>
      <c r="G22" s="32"/>
      <c r="H22" s="91"/>
      <c r="I22" s="158"/>
      <c r="J22" s="91"/>
      <c r="K22" s="32"/>
      <c r="L22" s="5"/>
    </row>
    <row r="23" spans="1:12" ht="12.75">
      <c r="A23" s="79"/>
      <c r="B23" s="91"/>
      <c r="C23" s="91"/>
      <c r="D23" s="91"/>
      <c r="E23" s="91"/>
      <c r="F23" s="91"/>
      <c r="G23" s="32"/>
      <c r="H23" s="91"/>
      <c r="I23" s="158"/>
      <c r="J23" s="91"/>
      <c r="K23" s="32"/>
      <c r="L23" s="5"/>
    </row>
    <row r="24" spans="1:12" ht="12.75">
      <c r="A24" s="79"/>
      <c r="B24" s="91"/>
      <c r="C24" s="91"/>
      <c r="D24" s="91"/>
      <c r="E24" s="91"/>
      <c r="F24" s="91"/>
      <c r="G24" s="32"/>
      <c r="H24" s="91"/>
      <c r="I24" s="158"/>
      <c r="J24" s="91"/>
      <c r="K24" s="32"/>
      <c r="L24" s="5"/>
    </row>
    <row r="25" spans="1:12" ht="12.75">
      <c r="A25" s="79"/>
      <c r="B25" s="91"/>
      <c r="C25" s="91"/>
      <c r="D25" s="91"/>
      <c r="E25" s="91"/>
      <c r="F25" s="91"/>
      <c r="G25" s="32"/>
      <c r="H25" s="91"/>
      <c r="I25" s="158"/>
      <c r="J25" s="91"/>
      <c r="K25" s="32"/>
      <c r="L25" s="5"/>
    </row>
    <row r="26" spans="1:12" ht="12.75">
      <c r="A26" s="79"/>
      <c r="B26" s="91"/>
      <c r="C26" s="91"/>
      <c r="D26" s="91"/>
      <c r="E26" s="91"/>
      <c r="F26" s="91"/>
      <c r="G26" s="32"/>
      <c r="H26" s="91"/>
      <c r="I26" s="158"/>
      <c r="J26" s="91"/>
      <c r="K26" s="32"/>
      <c r="L26" s="5"/>
    </row>
    <row r="27" spans="1:12" ht="12.75">
      <c r="A27" s="79"/>
      <c r="B27" s="91"/>
      <c r="C27" s="91"/>
      <c r="D27" s="91"/>
      <c r="E27" s="91"/>
      <c r="F27" s="91"/>
      <c r="G27" s="32"/>
      <c r="H27" s="91"/>
      <c r="I27" s="158"/>
      <c r="J27" s="91"/>
      <c r="K27" s="32"/>
      <c r="L27" s="5"/>
    </row>
    <row r="28" spans="1:12" ht="12.75">
      <c r="A28" s="27"/>
      <c r="B28" s="91"/>
      <c r="C28" s="91"/>
      <c r="D28" s="91"/>
      <c r="E28" s="91"/>
      <c r="F28" s="91"/>
      <c r="G28" s="32"/>
      <c r="H28" s="91"/>
      <c r="I28" s="158"/>
      <c r="J28" s="91"/>
      <c r="K28" s="32"/>
      <c r="L28" s="5"/>
    </row>
    <row r="29" spans="1:12" ht="12.75">
      <c r="A29" s="79"/>
      <c r="B29" s="91"/>
      <c r="C29" s="91"/>
      <c r="D29" s="91"/>
      <c r="E29" s="91"/>
      <c r="F29" s="91"/>
      <c r="G29" s="32"/>
      <c r="H29" s="91"/>
      <c r="I29" s="158"/>
      <c r="J29" s="91"/>
      <c r="K29" s="32"/>
      <c r="L29" s="5"/>
    </row>
    <row r="30" spans="1:12" ht="12.75">
      <c r="A30" s="79"/>
      <c r="B30" s="91"/>
      <c r="C30" s="91"/>
      <c r="D30" s="91"/>
      <c r="E30" s="91"/>
      <c r="F30" s="91"/>
      <c r="G30" s="32"/>
      <c r="H30" s="91"/>
      <c r="I30" s="158"/>
      <c r="J30" s="91"/>
      <c r="K30" s="32"/>
      <c r="L30" s="5"/>
    </row>
    <row r="31" spans="1:12" ht="12.75">
      <c r="A31" s="79"/>
      <c r="B31" s="91"/>
      <c r="C31" s="91"/>
      <c r="D31" s="91"/>
      <c r="E31" s="91"/>
      <c r="F31" s="91"/>
      <c r="G31" s="32"/>
      <c r="H31" s="91"/>
      <c r="I31" s="158"/>
      <c r="J31" s="91"/>
      <c r="K31" s="32"/>
      <c r="L31" s="5"/>
    </row>
    <row r="32" spans="1:12" ht="12.75">
      <c r="A32" s="79"/>
      <c r="B32" s="91"/>
      <c r="C32" s="91"/>
      <c r="D32" s="91"/>
      <c r="E32" s="91"/>
      <c r="F32" s="91"/>
      <c r="G32" s="32"/>
      <c r="H32" s="91"/>
      <c r="I32" s="158"/>
      <c r="J32" s="91"/>
      <c r="K32" s="32"/>
      <c r="L32" s="5"/>
    </row>
    <row r="33" spans="1:12" ht="12.75">
      <c r="A33" s="79"/>
      <c r="B33" s="91"/>
      <c r="C33" s="91"/>
      <c r="D33" s="91"/>
      <c r="E33" s="91"/>
      <c r="F33" s="91"/>
      <c r="G33" s="32"/>
      <c r="H33" s="91"/>
      <c r="I33" s="158"/>
      <c r="J33" s="91"/>
      <c r="K33" s="32"/>
      <c r="L33" s="5"/>
    </row>
    <row r="34" spans="1:12" ht="12.75">
      <c r="A34" s="79"/>
      <c r="B34" s="91"/>
      <c r="C34" s="91"/>
      <c r="D34" s="91"/>
      <c r="E34" s="91"/>
      <c r="F34" s="91"/>
      <c r="G34" s="32"/>
      <c r="H34" s="91"/>
      <c r="I34" s="112"/>
      <c r="J34" s="91"/>
      <c r="K34" s="32"/>
      <c r="L34" s="5"/>
    </row>
    <row r="35" spans="1:11" ht="12.75">
      <c r="A35" s="13"/>
      <c r="B35" s="13"/>
      <c r="C35" s="13"/>
      <c r="D35" s="13"/>
      <c r="E35" s="13"/>
      <c r="F35" s="13"/>
      <c r="G35" s="13"/>
      <c r="H35" s="13"/>
      <c r="I35" s="150"/>
      <c r="J35" s="13"/>
      <c r="K35" s="13"/>
    </row>
  </sheetData>
  <sheetProtection/>
  <printOptions/>
  <pageMargins left="0.75" right="0.75" top="0.5905511975288391" bottom="0.787401556968689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B1:H90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1.8515625" style="0" customWidth="1"/>
    <col min="2" max="2" width="30.8515625" style="0" customWidth="1"/>
    <col min="3" max="3" width="17.00390625" style="0" customWidth="1"/>
    <col min="4" max="4" width="16.00390625" style="0" customWidth="1"/>
    <col min="5" max="5" width="16.57421875" style="0" customWidth="1"/>
    <col min="6" max="6" width="14.57421875" style="0" customWidth="1"/>
    <col min="7" max="7" width="11.00390625" style="0" customWidth="1"/>
    <col min="8" max="8" width="16.8515625" style="0" customWidth="1"/>
  </cols>
  <sheetData>
    <row r="1" spans="2:4" ht="15.75">
      <c r="B1" s="336" t="s">
        <v>586</v>
      </c>
      <c r="C1" s="336"/>
      <c r="D1" s="325"/>
    </row>
    <row r="2" spans="2:3" ht="12.75">
      <c r="B2" s="2" t="s">
        <v>1418</v>
      </c>
      <c r="C2" s="83"/>
    </row>
    <row r="4" spans="3:8" ht="12.75">
      <c r="C4" s="499" t="s">
        <v>420</v>
      </c>
      <c r="D4" s="170"/>
      <c r="E4" s="171"/>
      <c r="F4" s="499" t="s">
        <v>440</v>
      </c>
      <c r="G4" s="170"/>
      <c r="H4" s="171"/>
    </row>
    <row r="5" spans="3:8" ht="12.75">
      <c r="C5" s="172" t="s">
        <v>593</v>
      </c>
      <c r="D5" s="100" t="s">
        <v>594</v>
      </c>
      <c r="E5" s="173" t="s">
        <v>315</v>
      </c>
      <c r="F5" s="172" t="s">
        <v>593</v>
      </c>
      <c r="G5" s="100" t="s">
        <v>594</v>
      </c>
      <c r="H5" s="173" t="s">
        <v>315</v>
      </c>
    </row>
    <row r="6" ht="12.75">
      <c r="F6" s="7"/>
    </row>
    <row r="7" spans="2:6" ht="12.75">
      <c r="B7" s="128" t="s">
        <v>657</v>
      </c>
      <c r="F7" s="7"/>
    </row>
    <row r="8" spans="2:8" ht="12.75">
      <c r="B8" s="127" t="s">
        <v>797</v>
      </c>
      <c r="C8" s="188">
        <v>1714452.32</v>
      </c>
      <c r="D8" s="188">
        <v>294323.87</v>
      </c>
      <c r="E8" s="188">
        <f>SUM(C8:D8)</f>
        <v>2008776.19</v>
      </c>
      <c r="F8" s="188">
        <v>797781.56</v>
      </c>
      <c r="G8" s="270"/>
      <c r="H8" s="188">
        <f>SUM(F8:G8)</f>
        <v>797781.56</v>
      </c>
    </row>
    <row r="9" spans="2:8" ht="12.75">
      <c r="B9" s="127" t="s">
        <v>749</v>
      </c>
      <c r="C9" s="188">
        <v>1666704.38</v>
      </c>
      <c r="D9" s="188">
        <v>45866.46</v>
      </c>
      <c r="E9" s="188">
        <f aca="true" t="shared" si="0" ref="E9:E21">SUM(C9:D9)</f>
        <v>1712570.8399999999</v>
      </c>
      <c r="F9" s="188">
        <v>406472</v>
      </c>
      <c r="G9" s="270"/>
      <c r="H9" s="188">
        <f aca="true" t="shared" si="1" ref="H9:H21">SUM(F9:G9)</f>
        <v>406472</v>
      </c>
    </row>
    <row r="10" spans="2:8" ht="12.75">
      <c r="B10" s="127" t="s">
        <v>352</v>
      </c>
      <c r="C10" s="188">
        <v>586612.9</v>
      </c>
      <c r="D10" s="188">
        <v>6650</v>
      </c>
      <c r="E10" s="188">
        <f t="shared" si="0"/>
        <v>593262.9</v>
      </c>
      <c r="F10" s="188">
        <v>75939.9</v>
      </c>
      <c r="G10" s="270"/>
      <c r="H10" s="188">
        <f t="shared" si="1"/>
        <v>75939.9</v>
      </c>
    </row>
    <row r="11" spans="2:8" ht="12.75">
      <c r="B11" s="127" t="s">
        <v>421</v>
      </c>
      <c r="C11" s="188">
        <v>70329</v>
      </c>
      <c r="D11" s="188"/>
      <c r="E11" s="188">
        <f t="shared" si="0"/>
        <v>70329</v>
      </c>
      <c r="F11" s="188">
        <v>1312</v>
      </c>
      <c r="G11" s="270"/>
      <c r="H11" s="188">
        <f t="shared" si="1"/>
        <v>1312</v>
      </c>
    </row>
    <row r="12" spans="2:8" ht="12.75">
      <c r="B12" s="127" t="s">
        <v>592</v>
      </c>
      <c r="C12" s="188">
        <v>2359</v>
      </c>
      <c r="D12" s="188"/>
      <c r="E12" s="188">
        <f t="shared" si="0"/>
        <v>2359</v>
      </c>
      <c r="F12" s="188"/>
      <c r="G12" s="270"/>
      <c r="H12" s="188">
        <f t="shared" si="1"/>
        <v>0</v>
      </c>
    </row>
    <row r="13" spans="2:8" ht="12.75">
      <c r="B13" s="127" t="s">
        <v>733</v>
      </c>
      <c r="C13" s="188">
        <v>785650.73</v>
      </c>
      <c r="D13" s="188">
        <v>342.84</v>
      </c>
      <c r="E13" s="188">
        <f t="shared" si="0"/>
        <v>785993.57</v>
      </c>
      <c r="F13" s="188">
        <v>737362.82</v>
      </c>
      <c r="G13" s="270"/>
      <c r="H13" s="188">
        <f t="shared" si="1"/>
        <v>737362.82</v>
      </c>
    </row>
    <row r="14" spans="2:8" ht="12.75">
      <c r="B14" s="127" t="s">
        <v>375</v>
      </c>
      <c r="C14" s="188">
        <v>17865286</v>
      </c>
      <c r="D14" s="188">
        <v>241970</v>
      </c>
      <c r="E14" s="188">
        <f t="shared" si="0"/>
        <v>18107256</v>
      </c>
      <c r="F14" s="188">
        <v>4805638</v>
      </c>
      <c r="G14" s="270"/>
      <c r="H14" s="188">
        <f t="shared" si="1"/>
        <v>4805638</v>
      </c>
    </row>
    <row r="15" spans="2:8" ht="12.75">
      <c r="B15" s="127" t="s">
        <v>300</v>
      </c>
      <c r="C15" s="188">
        <v>5927915</v>
      </c>
      <c r="D15" s="188">
        <v>60858</v>
      </c>
      <c r="E15" s="188">
        <f t="shared" si="0"/>
        <v>5988773</v>
      </c>
      <c r="F15" s="188">
        <v>1599528</v>
      </c>
      <c r="G15" s="270"/>
      <c r="H15" s="188">
        <f t="shared" si="1"/>
        <v>1599528</v>
      </c>
    </row>
    <row r="16" spans="2:8" ht="12.75">
      <c r="B16" s="127" t="s">
        <v>301</v>
      </c>
      <c r="C16" s="188">
        <v>75793</v>
      </c>
      <c r="D16" s="188"/>
      <c r="E16" s="188">
        <f t="shared" si="0"/>
        <v>75793</v>
      </c>
      <c r="F16" s="188">
        <v>19899</v>
      </c>
      <c r="G16" s="270"/>
      <c r="H16" s="188">
        <f t="shared" si="1"/>
        <v>19899</v>
      </c>
    </row>
    <row r="17" spans="2:8" ht="12.75">
      <c r="B17" s="127" t="s">
        <v>302</v>
      </c>
      <c r="C17" s="188">
        <v>348781</v>
      </c>
      <c r="D17" s="188"/>
      <c r="E17" s="188">
        <f t="shared" si="0"/>
        <v>348781</v>
      </c>
      <c r="F17" s="188">
        <v>117878.04</v>
      </c>
      <c r="G17" s="270"/>
      <c r="H17" s="188">
        <f t="shared" si="1"/>
        <v>117878.04</v>
      </c>
    </row>
    <row r="18" spans="2:8" ht="12.75">
      <c r="B18" s="127" t="s">
        <v>297</v>
      </c>
      <c r="C18" s="188">
        <v>32271.52</v>
      </c>
      <c r="D18" s="188">
        <v>87368.78</v>
      </c>
      <c r="E18" s="188">
        <f t="shared" si="0"/>
        <v>119640.3</v>
      </c>
      <c r="F18" s="188">
        <v>13260.16</v>
      </c>
      <c r="G18" s="270"/>
      <c r="H18" s="188">
        <f t="shared" si="1"/>
        <v>13260.16</v>
      </c>
    </row>
    <row r="19" spans="2:8" ht="12.75">
      <c r="B19" s="127" t="s">
        <v>316</v>
      </c>
      <c r="C19" s="188">
        <v>1119018.42</v>
      </c>
      <c r="D19" s="188"/>
      <c r="E19" s="188">
        <f t="shared" si="0"/>
        <v>1119018.42</v>
      </c>
      <c r="F19" s="188">
        <v>135055.02</v>
      </c>
      <c r="G19" s="270"/>
      <c r="H19" s="188">
        <f t="shared" si="1"/>
        <v>135055.02</v>
      </c>
    </row>
    <row r="20" spans="2:8" ht="12.75">
      <c r="B20" s="127" t="s">
        <v>1231</v>
      </c>
      <c r="C20" s="188">
        <v>0</v>
      </c>
      <c r="D20" s="188"/>
      <c r="E20" s="188">
        <f t="shared" si="0"/>
        <v>0</v>
      </c>
      <c r="F20" s="188">
        <v>0</v>
      </c>
      <c r="G20" s="270"/>
      <c r="H20" s="188">
        <f t="shared" si="1"/>
        <v>0</v>
      </c>
    </row>
    <row r="21" spans="2:8" ht="12.75">
      <c r="B21" s="127" t="s">
        <v>587</v>
      </c>
      <c r="C21" s="188">
        <v>669031.6</v>
      </c>
      <c r="D21" s="188">
        <v>4240.9</v>
      </c>
      <c r="E21" s="188">
        <f t="shared" si="0"/>
        <v>673272.5</v>
      </c>
      <c r="F21" s="188">
        <v>243636</v>
      </c>
      <c r="G21" s="188"/>
      <c r="H21" s="188">
        <f t="shared" si="1"/>
        <v>243636</v>
      </c>
    </row>
    <row r="22" spans="2:8" ht="12.75">
      <c r="B22" s="13"/>
      <c r="C22" s="204"/>
      <c r="D22" s="204"/>
      <c r="E22" s="204"/>
      <c r="F22" s="204"/>
      <c r="G22" s="166"/>
      <c r="H22" s="166"/>
    </row>
    <row r="23" spans="2:8" ht="12.75">
      <c r="B23" s="382" t="s">
        <v>588</v>
      </c>
      <c r="C23" s="498">
        <f>SUM(C8:C21)</f>
        <v>30864204.869999997</v>
      </c>
      <c r="D23" s="498">
        <f>SUM(D8:D21)</f>
        <v>741620.8500000001</v>
      </c>
      <c r="E23" s="498">
        <f>SUM(C23:D23)</f>
        <v>31605825.72</v>
      </c>
      <c r="F23" s="498">
        <f>SUM(F8:F21)</f>
        <v>8953762.499999998</v>
      </c>
      <c r="G23" s="498">
        <f>SUM(G8:G22)</f>
        <v>0</v>
      </c>
      <c r="H23" s="498">
        <f>SUM(H8:H22)</f>
        <v>8953762.499999998</v>
      </c>
    </row>
    <row r="24" spans="3:8" ht="12.75">
      <c r="C24" s="187"/>
      <c r="D24" s="187"/>
      <c r="E24" s="187"/>
      <c r="F24" s="187"/>
      <c r="G24" s="166"/>
      <c r="H24" s="166"/>
    </row>
    <row r="25" spans="2:8" ht="12.75">
      <c r="B25" s="128" t="s">
        <v>589</v>
      </c>
      <c r="C25" s="187"/>
      <c r="D25" s="187"/>
      <c r="E25" s="187"/>
      <c r="F25" s="187"/>
      <c r="G25" s="166"/>
      <c r="H25" s="166"/>
    </row>
    <row r="26" spans="2:8" ht="12.75">
      <c r="B26" s="127" t="s">
        <v>298</v>
      </c>
      <c r="C26" s="188">
        <v>1310684.94</v>
      </c>
      <c r="D26" s="188">
        <v>685904.13</v>
      </c>
      <c r="E26" s="188">
        <f aca="true" t="shared" si="2" ref="E26:E31">SUM(C26:D26)</f>
        <v>1996589.0699999998</v>
      </c>
      <c r="F26" s="188">
        <v>540136</v>
      </c>
      <c r="G26" s="270"/>
      <c r="H26" s="188">
        <f aca="true" t="shared" si="3" ref="H26:H31">SUM(F26:G26)</f>
        <v>540136</v>
      </c>
    </row>
    <row r="27" spans="2:8" ht="12.75">
      <c r="B27" s="127" t="s">
        <v>317</v>
      </c>
      <c r="C27" s="188"/>
      <c r="D27" s="188">
        <v>240877</v>
      </c>
      <c r="E27" s="188">
        <f t="shared" si="2"/>
        <v>240877</v>
      </c>
      <c r="F27" s="188"/>
      <c r="G27" s="270"/>
      <c r="H27" s="188">
        <f t="shared" si="3"/>
        <v>0</v>
      </c>
    </row>
    <row r="28" spans="2:8" ht="12.75">
      <c r="B28" s="127" t="s">
        <v>271</v>
      </c>
      <c r="C28" s="188">
        <v>1341.74</v>
      </c>
      <c r="D28" s="188"/>
      <c r="E28" s="188">
        <f t="shared" si="2"/>
        <v>1341.74</v>
      </c>
      <c r="F28" s="188">
        <v>152.97</v>
      </c>
      <c r="G28" s="270"/>
      <c r="H28" s="188">
        <f t="shared" si="3"/>
        <v>152.97</v>
      </c>
    </row>
    <row r="29" spans="2:8" ht="12.75">
      <c r="B29" s="127" t="s">
        <v>299</v>
      </c>
      <c r="C29" s="188">
        <v>144291</v>
      </c>
      <c r="D29" s="188"/>
      <c r="E29" s="188">
        <f t="shared" si="2"/>
        <v>144291</v>
      </c>
      <c r="F29" s="188"/>
      <c r="G29" s="270"/>
      <c r="H29" s="188">
        <f t="shared" si="3"/>
        <v>0</v>
      </c>
    </row>
    <row r="30" spans="2:8" ht="12.75">
      <c r="B30" s="127" t="s">
        <v>303</v>
      </c>
      <c r="C30" s="188">
        <v>39356.17</v>
      </c>
      <c r="D30" s="188"/>
      <c r="E30" s="188">
        <f t="shared" si="2"/>
        <v>39356.17</v>
      </c>
      <c r="F30" s="188">
        <v>221285</v>
      </c>
      <c r="G30" s="270"/>
      <c r="H30" s="188">
        <f t="shared" si="3"/>
        <v>221285</v>
      </c>
    </row>
    <row r="31" spans="2:8" ht="12.75">
      <c r="B31" s="127" t="s">
        <v>409</v>
      </c>
      <c r="C31" s="188">
        <v>29726697.66</v>
      </c>
      <c r="D31" s="188"/>
      <c r="E31" s="188">
        <f t="shared" si="2"/>
        <v>29726697.66</v>
      </c>
      <c r="F31" s="362">
        <v>8305867</v>
      </c>
      <c r="G31" s="270"/>
      <c r="H31" s="188">
        <f t="shared" si="3"/>
        <v>8305867</v>
      </c>
    </row>
    <row r="32" spans="2:8" ht="12.75">
      <c r="B32" s="13"/>
      <c r="C32" s="204"/>
      <c r="D32" s="204"/>
      <c r="E32" s="204"/>
      <c r="F32" s="204"/>
      <c r="G32" s="166"/>
      <c r="H32" s="166"/>
    </row>
    <row r="33" spans="2:8" ht="12.75">
      <c r="B33" s="382" t="s">
        <v>590</v>
      </c>
      <c r="C33" s="498">
        <f>SUM(C26:C31)</f>
        <v>31222371.51</v>
      </c>
      <c r="D33" s="498">
        <f>SUM(D26:D31)</f>
        <v>926781.13</v>
      </c>
      <c r="E33" s="498">
        <f>SUM(C33:D33)</f>
        <v>32149152.64</v>
      </c>
      <c r="F33" s="498">
        <f>SUM(F26:F32)</f>
        <v>9067440.97</v>
      </c>
      <c r="G33" s="381">
        <f>SUM(G26:G32)</f>
        <v>0</v>
      </c>
      <c r="H33" s="498">
        <f>SUM(F33:G33)</f>
        <v>9067440.97</v>
      </c>
    </row>
    <row r="34" spans="3:8" ht="12.75">
      <c r="C34" s="187"/>
      <c r="D34" s="187"/>
      <c r="E34" s="187"/>
      <c r="F34" s="187"/>
      <c r="G34" s="166"/>
      <c r="H34" s="166"/>
    </row>
    <row r="35" spans="2:8" ht="12.75">
      <c r="B35" s="127" t="s">
        <v>591</v>
      </c>
      <c r="C35" s="188">
        <v>358166.64</v>
      </c>
      <c r="D35" s="188">
        <v>185160.28</v>
      </c>
      <c r="E35" s="188">
        <f>SUM(C35:D35)</f>
        <v>543326.92</v>
      </c>
      <c r="F35" s="188">
        <v>113678.47</v>
      </c>
      <c r="G35" s="270"/>
      <c r="H35" s="188">
        <f>SUM(F35:G35)</f>
        <v>113678.47</v>
      </c>
    </row>
    <row r="36" spans="3:8" ht="12.75">
      <c r="C36" s="187"/>
      <c r="D36" s="187"/>
      <c r="E36" s="187"/>
      <c r="F36" s="187"/>
      <c r="G36" s="166"/>
      <c r="H36" s="166"/>
    </row>
    <row r="37" spans="2:8" ht="12.75">
      <c r="B37" s="127" t="s">
        <v>743</v>
      </c>
      <c r="C37" s="188"/>
      <c r="D37" s="188"/>
      <c r="E37" s="188">
        <f>SUM(C37:D37)</f>
        <v>0</v>
      </c>
      <c r="F37" s="188">
        <v>0</v>
      </c>
      <c r="G37" s="270"/>
      <c r="H37" s="188">
        <f>SUM(F37:G37)</f>
        <v>0</v>
      </c>
    </row>
    <row r="38" spans="3:8" ht="12.75">
      <c r="C38" s="187"/>
      <c r="D38" s="187"/>
      <c r="E38" s="187"/>
      <c r="F38" s="187"/>
      <c r="G38" s="166"/>
      <c r="H38" s="166"/>
    </row>
    <row r="39" spans="2:8" ht="12.75">
      <c r="B39" s="127" t="s">
        <v>410</v>
      </c>
      <c r="C39" s="188">
        <f>SUM(C35:C38)</f>
        <v>358166.64</v>
      </c>
      <c r="D39" s="188">
        <f>SUM(D35:D38)</f>
        <v>185160.28</v>
      </c>
      <c r="E39" s="188">
        <f>SUM(E35:E38)</f>
        <v>543326.92</v>
      </c>
      <c r="F39" s="188">
        <v>113678.47</v>
      </c>
      <c r="G39" s="270"/>
      <c r="H39" s="188">
        <f>SUM(F39:G39)</f>
        <v>113678.47</v>
      </c>
    </row>
    <row r="40" spans="3:8" ht="12.75">
      <c r="C40" s="187"/>
      <c r="D40" s="187"/>
      <c r="E40" s="187"/>
      <c r="F40" s="187"/>
      <c r="G40" s="166"/>
      <c r="H40" s="166"/>
    </row>
    <row r="41" spans="3:8" ht="12.75">
      <c r="C41" s="187"/>
      <c r="D41" s="187"/>
      <c r="E41" s="187"/>
      <c r="F41" s="187"/>
      <c r="G41" s="166"/>
      <c r="H41" s="166"/>
    </row>
    <row r="42" spans="3:8" ht="12.75">
      <c r="C42" s="187"/>
      <c r="D42" s="187"/>
      <c r="E42" s="187"/>
      <c r="F42" s="187"/>
      <c r="G42" s="166"/>
      <c r="H42" s="166"/>
    </row>
    <row r="43" spans="3:8" ht="12.75">
      <c r="C43" s="187"/>
      <c r="D43" s="187"/>
      <c r="E43" s="187"/>
      <c r="F43" s="187"/>
      <c r="G43" s="166"/>
      <c r="H43" s="166"/>
    </row>
    <row r="44" spans="3:8" ht="12.75">
      <c r="C44" s="187"/>
      <c r="D44" s="187"/>
      <c r="E44" s="187"/>
      <c r="F44" s="187"/>
      <c r="G44" s="166"/>
      <c r="H44" s="166"/>
    </row>
    <row r="45" spans="3:8" ht="12.75">
      <c r="C45" s="187"/>
      <c r="D45" s="187"/>
      <c r="E45" s="187"/>
      <c r="F45" s="187"/>
      <c r="G45" s="166"/>
      <c r="H45" s="166"/>
    </row>
    <row r="46" spans="3:8" ht="12.75">
      <c r="C46" s="187"/>
      <c r="D46" s="187"/>
      <c r="E46" s="187"/>
      <c r="F46" s="187"/>
      <c r="G46" s="166"/>
      <c r="H46" s="166"/>
    </row>
    <row r="47" spans="3:8" ht="12.75">
      <c r="C47" s="187"/>
      <c r="D47" s="187"/>
      <c r="E47" s="187"/>
      <c r="F47" s="187"/>
      <c r="G47" s="166"/>
      <c r="H47" s="166"/>
    </row>
    <row r="48" spans="3:8" ht="12.75">
      <c r="C48" s="187"/>
      <c r="D48" s="187"/>
      <c r="E48" s="187"/>
      <c r="F48" s="187"/>
      <c r="G48" s="166"/>
      <c r="H48" s="166"/>
    </row>
    <row r="49" spans="3:8" ht="12.75">
      <c r="C49" s="187"/>
      <c r="D49" s="187"/>
      <c r="E49" s="187"/>
      <c r="F49" s="187"/>
      <c r="G49" s="166"/>
      <c r="H49" s="166"/>
    </row>
    <row r="50" spans="3:8" ht="12.75">
      <c r="C50" s="187"/>
      <c r="D50" s="187"/>
      <c r="E50" s="187"/>
      <c r="F50" s="187"/>
      <c r="G50" s="166"/>
      <c r="H50" s="166"/>
    </row>
    <row r="51" spans="3:6" ht="12.75">
      <c r="C51" s="7"/>
      <c r="D51" s="7"/>
      <c r="E51" s="7"/>
      <c r="F51" s="7"/>
    </row>
    <row r="52" spans="3:6" ht="12.75">
      <c r="C52" s="7"/>
      <c r="D52" s="7"/>
      <c r="E52" s="7"/>
      <c r="F52" s="7"/>
    </row>
    <row r="53" spans="3:6" ht="12.75">
      <c r="C53" s="7"/>
      <c r="D53" s="7"/>
      <c r="E53" s="7"/>
      <c r="F53" s="7"/>
    </row>
    <row r="54" spans="3:6" ht="12.75">
      <c r="C54" s="7"/>
      <c r="D54" s="7"/>
      <c r="E54" s="7"/>
      <c r="F54" s="7"/>
    </row>
    <row r="55" spans="3:6" ht="12.75">
      <c r="C55" s="7"/>
      <c r="D55" s="7"/>
      <c r="E55" s="7"/>
      <c r="F55" s="7"/>
    </row>
    <row r="56" spans="3:6" ht="12.75">
      <c r="C56" s="7"/>
      <c r="D56" s="7"/>
      <c r="E56" s="7"/>
      <c r="F56" s="7"/>
    </row>
    <row r="57" spans="3:6" ht="12.75">
      <c r="C57" s="7"/>
      <c r="D57" s="7"/>
      <c r="E57" s="7"/>
      <c r="F57" s="7"/>
    </row>
    <row r="58" spans="3:6" ht="12.75">
      <c r="C58" s="7"/>
      <c r="D58" s="7"/>
      <c r="E58" s="7"/>
      <c r="F58" s="7"/>
    </row>
    <row r="59" spans="3:6" ht="12.75">
      <c r="C59" s="7"/>
      <c r="D59" s="7"/>
      <c r="E59" s="7"/>
      <c r="F59" s="7"/>
    </row>
    <row r="60" spans="3:6" ht="12.75">
      <c r="C60" s="7"/>
      <c r="D60" s="7"/>
      <c r="E60" s="7"/>
      <c r="F60" s="7"/>
    </row>
    <row r="61" spans="3:6" ht="12.75">
      <c r="C61" s="7"/>
      <c r="D61" s="7"/>
      <c r="E61" s="7"/>
      <c r="F61" s="7"/>
    </row>
    <row r="62" spans="3:6" ht="12.75">
      <c r="C62" s="7"/>
      <c r="D62" s="7"/>
      <c r="E62" s="7"/>
      <c r="F62" s="7"/>
    </row>
    <row r="63" spans="3:6" ht="12.75">
      <c r="C63" s="7"/>
      <c r="D63" s="7"/>
      <c r="E63" s="7"/>
      <c r="F63" s="7"/>
    </row>
    <row r="64" spans="3:6" ht="12.75">
      <c r="C64" s="7"/>
      <c r="D64" s="7"/>
      <c r="E64" s="7"/>
      <c r="F64" s="7"/>
    </row>
    <row r="65" spans="3:6" ht="12.75">
      <c r="C65" s="7"/>
      <c r="D65" s="7"/>
      <c r="E65" s="7"/>
      <c r="F65" s="7"/>
    </row>
    <row r="66" spans="3:6" ht="12.75">
      <c r="C66" s="7"/>
      <c r="D66" s="7"/>
      <c r="E66" s="7"/>
      <c r="F66" s="7"/>
    </row>
    <row r="67" spans="3:6" ht="12.75">
      <c r="C67" s="7"/>
      <c r="D67" s="7"/>
      <c r="E67" s="7"/>
      <c r="F67" s="7"/>
    </row>
    <row r="68" spans="3:6" ht="12.75">
      <c r="C68" s="7"/>
      <c r="D68" s="7"/>
      <c r="E68" s="7"/>
      <c r="F68" s="7"/>
    </row>
    <row r="69" spans="3:6" ht="12.75">
      <c r="C69" s="7"/>
      <c r="D69" s="7"/>
      <c r="E69" s="7"/>
      <c r="F69" s="7"/>
    </row>
    <row r="70" spans="3:6" ht="12.75">
      <c r="C70" s="7"/>
      <c r="D70" s="7"/>
      <c r="E70" s="7"/>
      <c r="F70" s="7"/>
    </row>
    <row r="71" spans="3:6" ht="12.75">
      <c r="C71" s="7"/>
      <c r="D71" s="7"/>
      <c r="E71" s="7"/>
      <c r="F71" s="7"/>
    </row>
    <row r="72" spans="3:6" ht="12.75">
      <c r="C72" s="7"/>
      <c r="D72" s="7"/>
      <c r="E72" s="7"/>
      <c r="F72" s="7"/>
    </row>
    <row r="73" spans="3:6" ht="12.75">
      <c r="C73" s="7"/>
      <c r="D73" s="7"/>
      <c r="E73" s="7"/>
      <c r="F73" s="7"/>
    </row>
    <row r="74" spans="3:6" ht="12.75">
      <c r="C74" s="7"/>
      <c r="D74" s="7"/>
      <c r="E74" s="7"/>
      <c r="F74" s="7"/>
    </row>
    <row r="75" spans="3:6" ht="12.75">
      <c r="C75" s="7"/>
      <c r="D75" s="7"/>
      <c r="E75" s="7"/>
      <c r="F75" s="7"/>
    </row>
    <row r="76" spans="3:6" ht="12.75">
      <c r="C76" s="7"/>
      <c r="D76" s="7"/>
      <c r="E76" s="7"/>
      <c r="F76" s="7"/>
    </row>
    <row r="77" spans="3:6" ht="12.75">
      <c r="C77" s="7"/>
      <c r="D77" s="7"/>
      <c r="E77" s="7"/>
      <c r="F77" s="7"/>
    </row>
    <row r="78" spans="3:6" ht="12.75">
      <c r="C78" s="7"/>
      <c r="D78" s="7"/>
      <c r="E78" s="7"/>
      <c r="F78" s="7"/>
    </row>
    <row r="79" spans="3:6" ht="12.75">
      <c r="C79" s="7"/>
      <c r="D79" s="7"/>
      <c r="E79" s="7"/>
      <c r="F79" s="7"/>
    </row>
    <row r="80" spans="3:6" ht="12.75">
      <c r="C80" s="7"/>
      <c r="D80" s="7"/>
      <c r="E80" s="7"/>
      <c r="F80" s="7"/>
    </row>
    <row r="81" spans="3:6" ht="12.75">
      <c r="C81" s="7"/>
      <c r="D81" s="7"/>
      <c r="E81" s="7"/>
      <c r="F81" s="7"/>
    </row>
    <row r="82" spans="3:6" ht="12.75">
      <c r="C82" s="7"/>
      <c r="D82" s="7"/>
      <c r="E82" s="7"/>
      <c r="F82" s="7"/>
    </row>
    <row r="83" spans="3:6" ht="12.75">
      <c r="C83" s="7"/>
      <c r="D83" s="7"/>
      <c r="E83" s="7"/>
      <c r="F83" s="7"/>
    </row>
    <row r="84" spans="3:6" ht="12.75">
      <c r="C84" s="7"/>
      <c r="D84" s="7"/>
      <c r="E84" s="7"/>
      <c r="F84" s="7"/>
    </row>
    <row r="85" spans="3:6" ht="12.75">
      <c r="C85" s="7"/>
      <c r="D85" s="7"/>
      <c r="E85" s="7"/>
      <c r="F85" s="7"/>
    </row>
    <row r="86" spans="3:6" ht="12.75">
      <c r="C86" s="7"/>
      <c r="D86" s="7"/>
      <c r="E86" s="7"/>
      <c r="F86" s="7"/>
    </row>
    <row r="87" spans="3:6" ht="12.75">
      <c r="C87" s="7"/>
      <c r="D87" s="7"/>
      <c r="E87" s="7"/>
      <c r="F87" s="7"/>
    </row>
    <row r="88" spans="3:6" ht="12.75">
      <c r="C88" s="7"/>
      <c r="D88" s="7"/>
      <c r="E88" s="7"/>
      <c r="F88" s="7"/>
    </row>
    <row r="89" ht="12.75">
      <c r="F89" s="7"/>
    </row>
    <row r="90" ht="12.75">
      <c r="F90" s="7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2:G248"/>
  <sheetViews>
    <sheetView zoomScalePageLayoutView="0" workbookViewId="0" topLeftCell="A1">
      <selection activeCell="A1" sqref="A1:IV1"/>
    </sheetView>
  </sheetViews>
  <sheetFormatPr defaultColWidth="9.140625" defaultRowHeight="12.75"/>
  <cols>
    <col min="3" max="3" width="9.140625" style="0" customWidth="1"/>
    <col min="4" max="4" width="17.00390625" style="0" customWidth="1"/>
    <col min="5" max="5" width="23.421875" style="0" customWidth="1"/>
    <col min="6" max="6" width="21.7109375" style="0" customWidth="1"/>
  </cols>
  <sheetData>
    <row r="2" spans="1:6" ht="15.75">
      <c r="A2" s="693" t="s">
        <v>1419</v>
      </c>
      <c r="B2" s="693"/>
      <c r="C2" s="693"/>
      <c r="D2" s="694"/>
      <c r="E2" s="694"/>
      <c r="F2" s="695"/>
    </row>
    <row r="3" spans="1:6" ht="15.75">
      <c r="A3" s="1"/>
      <c r="B3" s="1"/>
      <c r="C3" s="1"/>
      <c r="D3" s="81"/>
      <c r="E3" s="81"/>
      <c r="F3" s="81"/>
    </row>
    <row r="4" spans="1:6" ht="12.75">
      <c r="A4" s="83" t="s">
        <v>1043</v>
      </c>
      <c r="B4" s="2"/>
      <c r="C4" s="2"/>
      <c r="D4" s="82"/>
      <c r="E4" s="82"/>
      <c r="F4" s="82"/>
    </row>
    <row r="5" spans="1:6" ht="12.75">
      <c r="A5" s="83" t="s">
        <v>1044</v>
      </c>
      <c r="B5" s="2"/>
      <c r="C5" s="2"/>
      <c r="D5" s="82"/>
      <c r="E5" s="82"/>
      <c r="F5" s="82"/>
    </row>
    <row r="6" spans="1:6" ht="12.75">
      <c r="A6" s="2" t="s">
        <v>758</v>
      </c>
      <c r="B6" s="2"/>
      <c r="C6" s="2"/>
      <c r="D6" s="82"/>
      <c r="E6" s="82"/>
      <c r="F6" s="82"/>
    </row>
    <row r="7" spans="1:6" ht="12.75">
      <c r="A7" s="2" t="s">
        <v>759</v>
      </c>
      <c r="B7" s="2" t="s">
        <v>768</v>
      </c>
      <c r="C7" s="2"/>
      <c r="D7" s="82"/>
      <c r="E7" s="82"/>
      <c r="F7" s="82"/>
    </row>
    <row r="8" spans="1:6" ht="12.75">
      <c r="A8" s="2"/>
      <c r="B8" s="2"/>
      <c r="C8" s="2"/>
      <c r="D8" s="82"/>
      <c r="E8" s="82"/>
      <c r="F8" s="82"/>
    </row>
    <row r="9" spans="1:6" ht="12.75">
      <c r="A9" s="2" t="s">
        <v>1420</v>
      </c>
      <c r="B9" s="2"/>
      <c r="C9" s="2"/>
      <c r="D9" s="82"/>
      <c r="E9" s="82"/>
      <c r="F9" s="82"/>
    </row>
    <row r="10" spans="1:6" ht="15.75">
      <c r="A10" s="1"/>
      <c r="B10" s="1"/>
      <c r="C10" s="1"/>
      <c r="D10" s="81"/>
      <c r="E10" s="81"/>
      <c r="F10" s="81"/>
    </row>
    <row r="11" spans="1:6" ht="15.75">
      <c r="A11" s="10"/>
      <c r="B11" s="10"/>
      <c r="C11" s="10"/>
      <c r="D11" s="423" t="s">
        <v>1421</v>
      </c>
      <c r="E11" s="364" t="s">
        <v>1134</v>
      </c>
      <c r="F11" s="365" t="s">
        <v>1133</v>
      </c>
    </row>
    <row r="12" spans="1:6" ht="9.75" customHeight="1">
      <c r="A12" s="1"/>
      <c r="B12" s="1"/>
      <c r="C12" s="1"/>
      <c r="D12" s="81"/>
      <c r="E12" s="81"/>
      <c r="F12" s="81"/>
    </row>
    <row r="13" spans="1:6" ht="15.75">
      <c r="A13" s="96" t="s">
        <v>420</v>
      </c>
      <c r="B13" s="96"/>
      <c r="C13" s="1"/>
      <c r="D13" s="81"/>
      <c r="E13" s="81"/>
      <c r="F13" s="81"/>
    </row>
    <row r="14" spans="1:6" ht="10.5" customHeight="1">
      <c r="A14" s="96"/>
      <c r="B14" s="96"/>
      <c r="C14" s="1"/>
      <c r="D14" s="81"/>
      <c r="E14" s="81"/>
      <c r="F14" s="81"/>
    </row>
    <row r="15" spans="1:6" ht="15.75">
      <c r="A15" s="2" t="s">
        <v>304</v>
      </c>
      <c r="B15" s="2"/>
      <c r="C15" s="1"/>
      <c r="D15" s="366">
        <v>141621</v>
      </c>
      <c r="E15" s="81">
        <v>185000</v>
      </c>
      <c r="F15" s="81">
        <f>SUM(D15:E15)</f>
        <v>326621</v>
      </c>
    </row>
    <row r="16" spans="1:7" ht="15.75">
      <c r="A16" s="83" t="s">
        <v>1135</v>
      </c>
      <c r="B16" s="2"/>
      <c r="C16" s="1"/>
      <c r="D16" s="366">
        <v>817154.51</v>
      </c>
      <c r="E16" s="81">
        <v>0</v>
      </c>
      <c r="F16" s="81">
        <f>SUM(D16:E16)</f>
        <v>817154.51</v>
      </c>
      <c r="G16" s="7"/>
    </row>
    <row r="17" spans="1:6" ht="15.75">
      <c r="A17" s="2" t="s">
        <v>305</v>
      </c>
      <c r="B17" s="2"/>
      <c r="C17" s="1"/>
      <c r="D17" s="366">
        <v>152711.4</v>
      </c>
      <c r="E17" s="81">
        <v>358326.92</v>
      </c>
      <c r="F17" s="81">
        <f>SUM(D17:E17)</f>
        <v>511038.31999999995</v>
      </c>
    </row>
    <row r="18" spans="1:6" ht="15.75">
      <c r="A18" s="102" t="s">
        <v>306</v>
      </c>
      <c r="B18" s="102"/>
      <c r="C18" s="102"/>
      <c r="D18" s="367">
        <f>SUM(D15:D17)</f>
        <v>1111486.91</v>
      </c>
      <c r="E18" s="103">
        <f>SUM(E15:E17)</f>
        <v>543326.9199999999</v>
      </c>
      <c r="F18" s="103">
        <f>SUM(F15:F17)</f>
        <v>1654813.83</v>
      </c>
    </row>
    <row r="19" spans="1:6" ht="15.75">
      <c r="A19" s="86"/>
      <c r="B19" s="29"/>
      <c r="C19" s="29"/>
      <c r="D19" s="104"/>
      <c r="E19" s="104"/>
      <c r="F19" s="104"/>
    </row>
    <row r="20" spans="1:6" ht="6.75" customHeight="1">
      <c r="A20" s="93"/>
      <c r="B20" s="93"/>
      <c r="C20" s="93"/>
      <c r="D20" s="109"/>
      <c r="E20" s="104"/>
      <c r="F20" s="104"/>
    </row>
    <row r="21" spans="1:6" ht="15.75">
      <c r="A21" s="18" t="s">
        <v>1423</v>
      </c>
      <c r="B21" s="29"/>
      <c r="C21" s="29"/>
      <c r="D21" s="104"/>
      <c r="E21" s="104">
        <f>SUM(E18:E20)</f>
        <v>543326.9199999999</v>
      </c>
      <c r="F21" s="104"/>
    </row>
    <row r="22" spans="1:6" ht="15.75">
      <c r="A22" s="18"/>
      <c r="B22" s="18"/>
      <c r="C22" s="29"/>
      <c r="D22" s="104"/>
      <c r="E22" s="104"/>
      <c r="F22" s="104"/>
    </row>
    <row r="23" spans="1:6" ht="15.75">
      <c r="A23" s="174"/>
      <c r="B23" s="174"/>
      <c r="C23" s="174"/>
      <c r="D23" s="175"/>
      <c r="E23" s="175"/>
      <c r="F23" s="104"/>
    </row>
    <row r="24" spans="1:6" ht="15.75">
      <c r="A24" s="116" t="s">
        <v>441</v>
      </c>
      <c r="B24" s="159"/>
      <c r="C24" s="116"/>
      <c r="D24" s="160"/>
      <c r="E24" s="104"/>
      <c r="F24" s="104"/>
    </row>
    <row r="25" spans="1:6" ht="9.75" customHeight="1">
      <c r="A25" s="116"/>
      <c r="B25" s="159"/>
      <c r="C25" s="116"/>
      <c r="D25" s="160"/>
      <c r="E25" s="104"/>
      <c r="F25" s="104"/>
    </row>
    <row r="26" spans="1:6" ht="15.75">
      <c r="A26" s="2" t="s">
        <v>304</v>
      </c>
      <c r="B26" s="2"/>
      <c r="C26" s="1"/>
      <c r="D26" s="366">
        <v>18314</v>
      </c>
      <c r="E26" s="81">
        <v>0</v>
      </c>
      <c r="F26" s="81">
        <f>SUM(D26:E26)</f>
        <v>18314</v>
      </c>
    </row>
    <row r="27" spans="1:6" ht="15.75">
      <c r="A27" s="83" t="s">
        <v>1045</v>
      </c>
      <c r="B27" s="2"/>
      <c r="C27" s="1"/>
      <c r="D27" s="366">
        <v>370927.9</v>
      </c>
      <c r="E27" s="81">
        <v>0</v>
      </c>
      <c r="F27" s="81">
        <f>SUM(D27:E27)</f>
        <v>370927.9</v>
      </c>
    </row>
    <row r="28" spans="1:6" ht="15.75">
      <c r="A28" s="2" t="s">
        <v>305</v>
      </c>
      <c r="B28" s="2"/>
      <c r="C28" s="1"/>
      <c r="D28" s="366">
        <v>60934.5</v>
      </c>
      <c r="E28" s="81">
        <v>113678.47</v>
      </c>
      <c r="F28" s="81">
        <f>SUM(D28:E28)</f>
        <v>174612.97</v>
      </c>
    </row>
    <row r="29" spans="1:6" ht="15.75">
      <c r="A29" s="102" t="s">
        <v>306</v>
      </c>
      <c r="B29" s="102"/>
      <c r="C29" s="102"/>
      <c r="D29" s="103">
        <f>SUM(D26:D28)</f>
        <v>450176.4</v>
      </c>
      <c r="E29" s="103">
        <f>SUM(E26:E28)</f>
        <v>113678.47</v>
      </c>
      <c r="F29" s="103">
        <f>SUM(F26:F28)</f>
        <v>563854.87</v>
      </c>
    </row>
    <row r="30" spans="1:6" ht="15.75">
      <c r="A30" s="18"/>
      <c r="B30" s="18"/>
      <c r="C30" s="29"/>
      <c r="D30" s="104"/>
      <c r="E30" s="104"/>
      <c r="F30" s="104"/>
    </row>
    <row r="31" spans="1:6" ht="15.75">
      <c r="A31" s="18" t="s">
        <v>1422</v>
      </c>
      <c r="B31" s="18"/>
      <c r="C31" s="29"/>
      <c r="D31" s="104"/>
      <c r="E31" s="104">
        <f>SUM(E29:E30)</f>
        <v>113678.47</v>
      </c>
      <c r="F31" s="104"/>
    </row>
    <row r="32" spans="1:6" ht="15.75">
      <c r="A32" s="29"/>
      <c r="B32" s="29"/>
      <c r="C32" s="29"/>
      <c r="D32" s="104"/>
      <c r="E32" s="104"/>
      <c r="F32" s="104"/>
    </row>
    <row r="33" spans="1:6" ht="6" customHeight="1">
      <c r="A33" s="18"/>
      <c r="B33" s="18"/>
      <c r="C33" s="29"/>
      <c r="D33" s="104"/>
      <c r="E33" s="104"/>
      <c r="F33" s="104"/>
    </row>
    <row r="34" spans="1:6" ht="15.75">
      <c r="A34" s="18" t="s">
        <v>1425</v>
      </c>
      <c r="B34" s="18"/>
      <c r="C34" s="29"/>
      <c r="D34" s="104"/>
      <c r="E34" s="104"/>
      <c r="F34" s="104"/>
    </row>
    <row r="35" spans="1:6" ht="15.75">
      <c r="A35" s="18" t="s">
        <v>1424</v>
      </c>
      <c r="B35" s="28"/>
      <c r="C35" s="28"/>
      <c r="D35" s="104"/>
      <c r="E35" s="104"/>
      <c r="F35" s="104"/>
    </row>
    <row r="36" spans="1:6" ht="15.75">
      <c r="A36" s="29"/>
      <c r="B36" s="29"/>
      <c r="C36" s="29"/>
      <c r="D36" s="104"/>
      <c r="E36" s="104"/>
      <c r="F36" s="104"/>
    </row>
    <row r="37" spans="1:6" ht="15.75">
      <c r="A37" s="86"/>
      <c r="B37" s="29"/>
      <c r="C37" s="29"/>
      <c r="D37" s="104"/>
      <c r="E37" s="104"/>
      <c r="F37" s="104"/>
    </row>
    <row r="38" spans="1:6" ht="15.75">
      <c r="A38" s="29"/>
      <c r="B38" s="29"/>
      <c r="C38" s="29"/>
      <c r="D38" s="104"/>
      <c r="E38" s="104"/>
      <c r="F38" s="104"/>
    </row>
    <row r="39" spans="1:6" ht="15.75">
      <c r="A39" s="29"/>
      <c r="B39" s="29"/>
      <c r="C39" s="29"/>
      <c r="D39" s="104"/>
      <c r="E39" s="104"/>
      <c r="F39" s="104"/>
    </row>
    <row r="40" spans="1:6" ht="15.75">
      <c r="A40" s="29"/>
      <c r="B40" s="29"/>
      <c r="C40" s="29"/>
      <c r="D40" s="104"/>
      <c r="E40" s="104"/>
      <c r="F40" s="104"/>
    </row>
    <row r="41" spans="1:6" ht="15.75">
      <c r="A41" s="18"/>
      <c r="B41" s="18"/>
      <c r="C41" s="29"/>
      <c r="D41" s="104"/>
      <c r="E41" s="104"/>
      <c r="F41" s="104"/>
    </row>
    <row r="42" spans="1:6" ht="15.75">
      <c r="A42" s="18"/>
      <c r="B42" s="18"/>
      <c r="C42" s="29"/>
      <c r="D42" s="104"/>
      <c r="E42" s="104"/>
      <c r="F42" s="104"/>
    </row>
    <row r="43" spans="1:6" ht="15.75">
      <c r="A43" s="18"/>
      <c r="B43" s="18"/>
      <c r="C43" s="29"/>
      <c r="D43" s="104"/>
      <c r="E43" s="104"/>
      <c r="F43" s="104"/>
    </row>
    <row r="44" spans="1:6" ht="15.75">
      <c r="A44" s="29"/>
      <c r="B44" s="29"/>
      <c r="C44" s="29"/>
      <c r="D44" s="104"/>
      <c r="E44" s="104"/>
      <c r="F44" s="104"/>
    </row>
    <row r="45" spans="1:6" ht="15.75">
      <c r="A45" s="86"/>
      <c r="B45" s="29"/>
      <c r="C45" s="29"/>
      <c r="D45" s="104"/>
      <c r="E45" s="104"/>
      <c r="F45" s="104"/>
    </row>
    <row r="46" spans="1:6" ht="15.75">
      <c r="A46" s="29"/>
      <c r="B46" s="29"/>
      <c r="C46" s="29"/>
      <c r="D46" s="104"/>
      <c r="E46" s="104"/>
      <c r="F46" s="104"/>
    </row>
    <row r="47" spans="1:6" ht="15.75">
      <c r="A47" s="29"/>
      <c r="B47" s="29"/>
      <c r="C47" s="29"/>
      <c r="D47" s="104"/>
      <c r="E47" s="104"/>
      <c r="F47" s="104"/>
    </row>
    <row r="48" spans="1:6" ht="15.75">
      <c r="A48" s="18"/>
      <c r="B48" s="18"/>
      <c r="C48" s="29"/>
      <c r="D48" s="104"/>
      <c r="E48" s="104"/>
      <c r="F48" s="104"/>
    </row>
    <row r="49" spans="1:6" ht="15.75">
      <c r="A49" s="18"/>
      <c r="B49" s="18"/>
      <c r="C49" s="29"/>
      <c r="D49" s="104"/>
      <c r="E49" s="104"/>
      <c r="F49" s="104"/>
    </row>
    <row r="50" spans="1:6" ht="15.75">
      <c r="A50" s="18"/>
      <c r="B50" s="18"/>
      <c r="C50" s="29"/>
      <c r="D50" s="104"/>
      <c r="E50" s="104"/>
      <c r="F50" s="104"/>
    </row>
    <row r="51" spans="1:6" ht="15.75">
      <c r="A51" s="29"/>
      <c r="B51" s="29"/>
      <c r="C51" s="29"/>
      <c r="D51" s="104"/>
      <c r="E51" s="104"/>
      <c r="F51" s="104"/>
    </row>
    <row r="52" spans="1:6" ht="15.75">
      <c r="A52" s="86"/>
      <c r="B52" s="29"/>
      <c r="C52" s="29"/>
      <c r="D52" s="104"/>
      <c r="E52" s="104"/>
      <c r="F52" s="104"/>
    </row>
    <row r="53" spans="1:6" ht="15.75">
      <c r="A53" s="29"/>
      <c r="B53" s="29"/>
      <c r="C53" s="29"/>
      <c r="D53" s="104"/>
      <c r="E53" s="104"/>
      <c r="F53" s="104"/>
    </row>
    <row r="54" spans="1:6" ht="15.75">
      <c r="A54" s="29"/>
      <c r="B54" s="29"/>
      <c r="C54" s="29"/>
      <c r="D54" s="104"/>
      <c r="E54" s="104"/>
      <c r="F54" s="104"/>
    </row>
    <row r="55" spans="1:6" ht="15.75">
      <c r="A55" s="18"/>
      <c r="B55" s="18"/>
      <c r="C55" s="29"/>
      <c r="D55" s="104"/>
      <c r="E55" s="104"/>
      <c r="F55" s="104"/>
    </row>
    <row r="56" spans="1:6" ht="15.75">
      <c r="A56" s="18"/>
      <c r="B56" s="18"/>
      <c r="C56" s="29"/>
      <c r="D56" s="104"/>
      <c r="E56" s="104"/>
      <c r="F56" s="104"/>
    </row>
    <row r="57" spans="1:6" ht="15.75">
      <c r="A57" s="18"/>
      <c r="B57" s="18"/>
      <c r="C57" s="29"/>
      <c r="D57" s="104"/>
      <c r="E57" s="104"/>
      <c r="F57" s="104"/>
    </row>
    <row r="58" spans="1:6" ht="15.75">
      <c r="A58" s="29"/>
      <c r="B58" s="29"/>
      <c r="C58" s="29"/>
      <c r="D58" s="104"/>
      <c r="E58" s="104"/>
      <c r="F58" s="104"/>
    </row>
    <row r="59" spans="1:6" ht="15.75">
      <c r="A59" s="86"/>
      <c r="B59" s="29"/>
      <c r="C59" s="29"/>
      <c r="D59" s="104"/>
      <c r="E59" s="104"/>
      <c r="F59" s="104"/>
    </row>
    <row r="60" spans="1:6" ht="15.75">
      <c r="A60" s="29"/>
      <c r="B60" s="29"/>
      <c r="C60" s="29"/>
      <c r="D60" s="104"/>
      <c r="E60" s="104"/>
      <c r="F60" s="104"/>
    </row>
    <row r="61" spans="1:6" ht="15.75">
      <c r="A61" s="29"/>
      <c r="B61" s="29"/>
      <c r="C61" s="29"/>
      <c r="D61" s="104"/>
      <c r="E61" s="104"/>
      <c r="F61" s="104"/>
    </row>
    <row r="62" spans="1:6" ht="15.75">
      <c r="A62" s="18"/>
      <c r="B62" s="18"/>
      <c r="C62" s="29"/>
      <c r="D62" s="104"/>
      <c r="E62" s="104"/>
      <c r="F62" s="104"/>
    </row>
    <row r="63" spans="1:6" ht="15.75">
      <c r="A63" s="18"/>
      <c r="B63" s="18"/>
      <c r="C63" s="29"/>
      <c r="D63" s="104"/>
      <c r="E63" s="104"/>
      <c r="F63" s="104"/>
    </row>
    <row r="64" spans="1:6" ht="15.75">
      <c r="A64" s="18"/>
      <c r="B64" s="18"/>
      <c r="C64" s="29"/>
      <c r="D64" s="104"/>
      <c r="E64" s="104"/>
      <c r="F64" s="104"/>
    </row>
    <row r="65" spans="1:6" ht="15.75">
      <c r="A65" s="29"/>
      <c r="B65" s="29"/>
      <c r="C65" s="29"/>
      <c r="D65" s="104"/>
      <c r="E65" s="104"/>
      <c r="F65" s="104"/>
    </row>
    <row r="66" spans="1:6" ht="15.75">
      <c r="A66" s="86"/>
      <c r="B66" s="29"/>
      <c r="C66" s="29"/>
      <c r="D66" s="104"/>
      <c r="E66" s="104"/>
      <c r="F66" s="104"/>
    </row>
    <row r="67" spans="1:6" ht="15.75">
      <c r="A67" s="29"/>
      <c r="B67" s="29"/>
      <c r="C67" s="29"/>
      <c r="D67" s="104"/>
      <c r="E67" s="104"/>
      <c r="F67" s="104"/>
    </row>
    <row r="68" spans="1:6" ht="15.75">
      <c r="A68" s="29"/>
      <c r="B68" s="29"/>
      <c r="C68" s="29"/>
      <c r="D68" s="104"/>
      <c r="E68" s="104"/>
      <c r="F68" s="104"/>
    </row>
    <row r="69" spans="1:6" ht="15.75">
      <c r="A69" s="18"/>
      <c r="B69" s="18"/>
      <c r="C69" s="29"/>
      <c r="D69" s="104"/>
      <c r="E69" s="104"/>
      <c r="F69" s="104"/>
    </row>
    <row r="70" spans="1:6" ht="15.75">
      <c r="A70" s="18"/>
      <c r="B70" s="18"/>
      <c r="C70" s="29"/>
      <c r="D70" s="104"/>
      <c r="E70" s="104"/>
      <c r="F70" s="104"/>
    </row>
    <row r="71" spans="1:6" ht="15.75">
      <c r="A71" s="18"/>
      <c r="B71" s="18"/>
      <c r="C71" s="29"/>
      <c r="D71" s="104"/>
      <c r="E71" s="104"/>
      <c r="F71" s="104"/>
    </row>
    <row r="72" spans="1:6" ht="15.75">
      <c r="A72" s="29"/>
      <c r="B72" s="29"/>
      <c r="C72" s="29"/>
      <c r="D72" s="104"/>
      <c r="E72" s="104"/>
      <c r="F72" s="104"/>
    </row>
    <row r="73" spans="1:6" ht="15.75">
      <c r="A73" s="86"/>
      <c r="B73" s="29"/>
      <c r="C73" s="29"/>
      <c r="D73" s="104"/>
      <c r="E73" s="104"/>
      <c r="F73" s="104"/>
    </row>
    <row r="74" spans="1:6" ht="15.75">
      <c r="A74" s="29"/>
      <c r="B74" s="29"/>
      <c r="C74" s="29"/>
      <c r="D74" s="104"/>
      <c r="E74" s="104"/>
      <c r="F74" s="104"/>
    </row>
    <row r="75" spans="1:6" ht="15.75">
      <c r="A75" s="29"/>
      <c r="B75" s="29"/>
      <c r="C75" s="29"/>
      <c r="D75" s="104"/>
      <c r="E75" s="104"/>
      <c r="F75" s="104"/>
    </row>
    <row r="76" spans="1:6" ht="15.75">
      <c r="A76" s="18"/>
      <c r="B76" s="18"/>
      <c r="C76" s="29"/>
      <c r="D76" s="104"/>
      <c r="E76" s="104"/>
      <c r="F76" s="104"/>
    </row>
    <row r="77" spans="1:6" ht="15.75">
      <c r="A77" s="18"/>
      <c r="B77" s="18"/>
      <c r="C77" s="29"/>
      <c r="D77" s="104"/>
      <c r="E77" s="104"/>
      <c r="F77" s="104"/>
    </row>
    <row r="78" spans="1:6" ht="15.75">
      <c r="A78" s="18"/>
      <c r="B78" s="18"/>
      <c r="C78" s="29"/>
      <c r="D78" s="104"/>
      <c r="E78" s="104"/>
      <c r="F78" s="104"/>
    </row>
    <row r="79" spans="1:6" ht="15.75">
      <c r="A79" s="29"/>
      <c r="B79" s="29"/>
      <c r="C79" s="29"/>
      <c r="D79" s="104"/>
      <c r="E79" s="104"/>
      <c r="F79" s="104"/>
    </row>
    <row r="80" spans="1:6" ht="15.75">
      <c r="A80" s="86"/>
      <c r="B80" s="29"/>
      <c r="C80" s="29"/>
      <c r="D80" s="104"/>
      <c r="E80" s="104"/>
      <c r="F80" s="104"/>
    </row>
    <row r="81" spans="1:6" ht="15.75">
      <c r="A81" s="105"/>
      <c r="B81" s="29"/>
      <c r="C81" s="29"/>
      <c r="D81" s="104"/>
      <c r="E81" s="104"/>
      <c r="F81" s="104"/>
    </row>
    <row r="82" spans="1:6" ht="15.75">
      <c r="A82" s="29"/>
      <c r="B82" s="29"/>
      <c r="C82" s="29"/>
      <c r="D82" s="104"/>
      <c r="E82" s="104"/>
      <c r="F82" s="104"/>
    </row>
    <row r="83" spans="1:6" ht="15.75">
      <c r="A83" s="18"/>
      <c r="B83" s="18"/>
      <c r="C83" s="29"/>
      <c r="D83" s="104"/>
      <c r="E83" s="104"/>
      <c r="F83" s="104"/>
    </row>
    <row r="84" spans="1:6" ht="15.75">
      <c r="A84" s="18"/>
      <c r="B84" s="18"/>
      <c r="C84" s="29"/>
      <c r="D84" s="104"/>
      <c r="E84" s="104"/>
      <c r="F84" s="104"/>
    </row>
    <row r="85" spans="1:7" ht="15.75">
      <c r="A85" s="18"/>
      <c r="B85" s="18"/>
      <c r="C85" s="29"/>
      <c r="D85" s="104"/>
      <c r="E85" s="104"/>
      <c r="F85" s="104"/>
      <c r="G85" s="13"/>
    </row>
    <row r="86" spans="1:7" ht="15.75">
      <c r="A86" s="29"/>
      <c r="B86" s="29"/>
      <c r="C86" s="29"/>
      <c r="D86" s="104"/>
      <c r="E86" s="104"/>
      <c r="F86" s="104"/>
      <c r="G86" s="13"/>
    </row>
    <row r="87" spans="1:7" ht="15.75">
      <c r="A87" s="86"/>
      <c r="B87" s="29"/>
      <c r="C87" s="29"/>
      <c r="D87" s="104"/>
      <c r="E87" s="104"/>
      <c r="F87" s="104"/>
      <c r="G87" s="13"/>
    </row>
    <row r="88" spans="1:7" ht="15.75">
      <c r="A88" s="29"/>
      <c r="B88" s="29"/>
      <c r="C88" s="29"/>
      <c r="D88" s="104"/>
      <c r="E88" s="104"/>
      <c r="F88" s="104"/>
      <c r="G88" s="13"/>
    </row>
    <row r="89" spans="1:7" ht="15.75">
      <c r="A89" s="29"/>
      <c r="B89" s="29"/>
      <c r="C89" s="29"/>
      <c r="D89" s="104"/>
      <c r="E89" s="104"/>
      <c r="F89" s="104"/>
      <c r="G89" s="13"/>
    </row>
    <row r="90" spans="1:7" ht="15.75">
      <c r="A90" s="18"/>
      <c r="B90" s="18"/>
      <c r="C90" s="29"/>
      <c r="D90" s="104"/>
      <c r="E90" s="104"/>
      <c r="F90" s="104"/>
      <c r="G90" s="13"/>
    </row>
    <row r="91" spans="1:7" ht="15.75">
      <c r="A91" s="18"/>
      <c r="B91" s="18"/>
      <c r="C91" s="29"/>
      <c r="D91" s="104"/>
      <c r="E91" s="104"/>
      <c r="F91" s="104"/>
      <c r="G91" s="13"/>
    </row>
    <row r="92" spans="1:7" ht="15.75">
      <c r="A92" s="18"/>
      <c r="B92" s="18"/>
      <c r="C92" s="29"/>
      <c r="D92" s="104"/>
      <c r="E92" s="104"/>
      <c r="F92" s="104"/>
      <c r="G92" s="13"/>
    </row>
    <row r="93" spans="1:7" ht="15.75">
      <c r="A93" s="29"/>
      <c r="B93" s="29"/>
      <c r="C93" s="29"/>
      <c r="D93" s="104"/>
      <c r="E93" s="104"/>
      <c r="F93" s="104"/>
      <c r="G93" s="13"/>
    </row>
    <row r="94" spans="1:7" ht="15.75">
      <c r="A94" s="86"/>
      <c r="B94" s="29"/>
      <c r="C94" s="29"/>
      <c r="D94" s="104"/>
      <c r="E94" s="104"/>
      <c r="F94" s="104"/>
      <c r="G94" s="13"/>
    </row>
    <row r="95" spans="1:7" ht="15.75">
      <c r="A95" s="29"/>
      <c r="B95" s="29"/>
      <c r="C95" s="29"/>
      <c r="D95" s="104"/>
      <c r="E95" s="104"/>
      <c r="F95" s="104"/>
      <c r="G95" s="13"/>
    </row>
    <row r="96" spans="1:7" ht="15.75">
      <c r="A96" s="29"/>
      <c r="B96" s="29"/>
      <c r="C96" s="29"/>
      <c r="D96" s="104"/>
      <c r="E96" s="104"/>
      <c r="F96" s="104"/>
      <c r="G96" s="13"/>
    </row>
    <row r="97" spans="1:7" ht="15.75">
      <c r="A97" s="18"/>
      <c r="B97" s="18"/>
      <c r="C97" s="29"/>
      <c r="D97" s="104"/>
      <c r="E97" s="104"/>
      <c r="F97" s="104"/>
      <c r="G97" s="13"/>
    </row>
    <row r="98" spans="1:7" ht="15.75">
      <c r="A98" s="18"/>
      <c r="B98" s="18"/>
      <c r="C98" s="29"/>
      <c r="D98" s="104"/>
      <c r="E98" s="104"/>
      <c r="F98" s="104"/>
      <c r="G98" s="13"/>
    </row>
    <row r="99" spans="1:7" ht="15.75">
      <c r="A99" s="18"/>
      <c r="B99" s="18"/>
      <c r="C99" s="29"/>
      <c r="D99" s="104"/>
      <c r="E99" s="104"/>
      <c r="F99" s="104"/>
      <c r="G99" s="13"/>
    </row>
    <row r="100" spans="1:7" ht="15.75">
      <c r="A100" s="29"/>
      <c r="B100" s="29"/>
      <c r="C100" s="29"/>
      <c r="D100" s="104"/>
      <c r="E100" s="104"/>
      <c r="F100" s="104"/>
      <c r="G100" s="13"/>
    </row>
    <row r="101" spans="1:7" ht="15.75">
      <c r="A101" s="29"/>
      <c r="B101" s="29"/>
      <c r="C101" s="29"/>
      <c r="D101" s="104"/>
      <c r="E101" s="104"/>
      <c r="F101" s="104"/>
      <c r="G101" s="13"/>
    </row>
    <row r="102" spans="1:7" ht="15.75">
      <c r="A102" s="29"/>
      <c r="B102" s="29"/>
      <c r="C102" s="29"/>
      <c r="D102" s="104"/>
      <c r="E102" s="104"/>
      <c r="F102" s="104"/>
      <c r="G102" s="13"/>
    </row>
    <row r="103" spans="1:7" ht="15.75">
      <c r="A103" s="105"/>
      <c r="B103" s="29"/>
      <c r="C103" s="29"/>
      <c r="D103" s="104"/>
      <c r="E103" s="104"/>
      <c r="F103" s="104"/>
      <c r="G103" s="13"/>
    </row>
    <row r="104" spans="1:7" ht="15.75">
      <c r="A104" s="18"/>
      <c r="B104" s="18"/>
      <c r="C104" s="29"/>
      <c r="D104" s="104"/>
      <c r="E104" s="104"/>
      <c r="F104" s="104"/>
      <c r="G104" s="13"/>
    </row>
    <row r="105" spans="1:7" ht="15.75">
      <c r="A105" s="18"/>
      <c r="B105" s="18"/>
      <c r="C105" s="29"/>
      <c r="D105" s="104"/>
      <c r="E105" s="104"/>
      <c r="F105" s="104"/>
      <c r="G105" s="13"/>
    </row>
    <row r="106" spans="1:7" ht="15.75">
      <c r="A106" s="18"/>
      <c r="B106" s="18"/>
      <c r="C106" s="29"/>
      <c r="D106" s="104"/>
      <c r="E106" s="104"/>
      <c r="F106" s="104"/>
      <c r="G106" s="13"/>
    </row>
    <row r="107" spans="1:7" ht="15.75">
      <c r="A107" s="29"/>
      <c r="B107" s="29"/>
      <c r="C107" s="29"/>
      <c r="D107" s="104"/>
      <c r="E107" s="104"/>
      <c r="F107" s="104"/>
      <c r="G107" s="13"/>
    </row>
    <row r="108" spans="1:7" ht="15.75">
      <c r="A108" s="86"/>
      <c r="B108" s="29"/>
      <c r="C108" s="29"/>
      <c r="D108" s="104"/>
      <c r="E108" s="104"/>
      <c r="F108" s="104"/>
      <c r="G108" s="13"/>
    </row>
    <row r="109" spans="1:7" ht="15.75">
      <c r="A109" s="29"/>
      <c r="B109" s="29"/>
      <c r="C109" s="29"/>
      <c r="D109" s="104"/>
      <c r="E109" s="104"/>
      <c r="F109" s="104"/>
      <c r="G109" s="13"/>
    </row>
    <row r="110" spans="1:7" ht="15.75">
      <c r="A110" s="29"/>
      <c r="B110" s="29"/>
      <c r="C110" s="29"/>
      <c r="D110" s="104"/>
      <c r="E110" s="104"/>
      <c r="F110" s="104"/>
      <c r="G110" s="13"/>
    </row>
    <row r="111" spans="1:7" ht="15.75">
      <c r="A111" s="18"/>
      <c r="B111" s="18"/>
      <c r="C111" s="29"/>
      <c r="D111" s="104"/>
      <c r="E111" s="104"/>
      <c r="F111" s="104"/>
      <c r="G111" s="13"/>
    </row>
    <row r="112" spans="1:7" ht="15.75">
      <c r="A112" s="18"/>
      <c r="B112" s="18"/>
      <c r="C112" s="29"/>
      <c r="D112" s="104"/>
      <c r="E112" s="104"/>
      <c r="F112" s="104"/>
      <c r="G112" s="13"/>
    </row>
    <row r="113" spans="1:7" ht="15.75">
      <c r="A113" s="18"/>
      <c r="B113" s="18"/>
      <c r="C113" s="29"/>
      <c r="D113" s="104"/>
      <c r="E113" s="104"/>
      <c r="F113" s="104"/>
      <c r="G113" s="13"/>
    </row>
    <row r="114" spans="1:7" ht="15.75">
      <c r="A114" s="29"/>
      <c r="B114" s="29"/>
      <c r="C114" s="29"/>
      <c r="D114" s="104"/>
      <c r="E114" s="104"/>
      <c r="F114" s="104"/>
      <c r="G114" s="13"/>
    </row>
    <row r="115" spans="1:7" ht="15.75">
      <c r="A115" s="86"/>
      <c r="B115" s="29"/>
      <c r="C115" s="29"/>
      <c r="D115" s="104"/>
      <c r="E115" s="104"/>
      <c r="F115" s="104"/>
      <c r="G115" s="13"/>
    </row>
    <row r="116" spans="1:7" ht="15.75">
      <c r="A116" s="29"/>
      <c r="B116" s="29"/>
      <c r="C116" s="29"/>
      <c r="D116" s="104"/>
      <c r="E116" s="104"/>
      <c r="F116" s="104"/>
      <c r="G116" s="13"/>
    </row>
    <row r="117" spans="1:7" ht="15.75">
      <c r="A117" s="29"/>
      <c r="B117" s="29"/>
      <c r="C117" s="29"/>
      <c r="D117" s="104"/>
      <c r="E117" s="104"/>
      <c r="F117" s="104"/>
      <c r="G117" s="13"/>
    </row>
    <row r="118" spans="1:7" ht="15.75">
      <c r="A118" s="18"/>
      <c r="B118" s="18"/>
      <c r="C118" s="29"/>
      <c r="D118" s="104"/>
      <c r="E118" s="104"/>
      <c r="F118" s="104"/>
      <c r="G118" s="13"/>
    </row>
    <row r="119" spans="1:7" ht="15.75">
      <c r="A119" s="18"/>
      <c r="B119" s="18"/>
      <c r="C119" s="29"/>
      <c r="D119" s="104"/>
      <c r="E119" s="104"/>
      <c r="F119" s="104"/>
      <c r="G119" s="13"/>
    </row>
    <row r="120" spans="1:7" ht="15.75">
      <c r="A120" s="18"/>
      <c r="B120" s="18"/>
      <c r="C120" s="29"/>
      <c r="D120" s="104"/>
      <c r="E120" s="104"/>
      <c r="F120" s="104"/>
      <c r="G120" s="13"/>
    </row>
    <row r="121" spans="1:7" ht="15.75">
      <c r="A121" s="18"/>
      <c r="B121" s="29"/>
      <c r="C121" s="29"/>
      <c r="D121" s="104"/>
      <c r="E121" s="104"/>
      <c r="F121" s="104"/>
      <c r="G121" s="13"/>
    </row>
    <row r="122" spans="1:7" ht="15.75">
      <c r="A122" s="29"/>
      <c r="B122" s="29"/>
      <c r="C122" s="29"/>
      <c r="D122" s="104"/>
      <c r="E122" s="104"/>
      <c r="F122" s="104"/>
      <c r="G122" s="13"/>
    </row>
    <row r="123" spans="1:7" ht="15.75">
      <c r="A123" s="29"/>
      <c r="B123" s="29"/>
      <c r="C123" s="29"/>
      <c r="D123" s="104"/>
      <c r="E123" s="104"/>
      <c r="F123" s="104"/>
      <c r="G123" s="13"/>
    </row>
    <row r="124" spans="1:7" ht="15.75">
      <c r="A124" s="29"/>
      <c r="B124" s="29"/>
      <c r="C124" s="29"/>
      <c r="D124" s="104"/>
      <c r="E124" s="104"/>
      <c r="F124" s="104"/>
      <c r="G124" s="13"/>
    </row>
    <row r="125" spans="1:7" ht="15.75">
      <c r="A125" s="29"/>
      <c r="B125" s="29"/>
      <c r="C125" s="29"/>
      <c r="D125" s="104"/>
      <c r="E125" s="104"/>
      <c r="F125" s="104"/>
      <c r="G125" s="13"/>
    </row>
    <row r="126" spans="1:7" ht="15.75">
      <c r="A126" s="18"/>
      <c r="B126" s="18"/>
      <c r="C126" s="29"/>
      <c r="D126" s="104"/>
      <c r="E126" s="104"/>
      <c r="F126" s="104"/>
      <c r="G126" s="13"/>
    </row>
    <row r="127" spans="1:7" ht="15.75">
      <c r="A127" s="18"/>
      <c r="B127" s="18"/>
      <c r="C127" s="29"/>
      <c r="D127" s="104"/>
      <c r="E127" s="104"/>
      <c r="F127" s="104"/>
      <c r="G127" s="13"/>
    </row>
    <row r="128" spans="1:7" ht="15.75">
      <c r="A128" s="18"/>
      <c r="B128" s="18"/>
      <c r="C128" s="29"/>
      <c r="D128" s="104"/>
      <c r="E128" s="104"/>
      <c r="F128" s="104"/>
      <c r="G128" s="13"/>
    </row>
    <row r="129" spans="1:7" ht="15.75">
      <c r="A129" s="29"/>
      <c r="B129" s="29"/>
      <c r="C129" s="29"/>
      <c r="D129" s="104"/>
      <c r="E129" s="104"/>
      <c r="F129" s="104"/>
      <c r="G129" s="13"/>
    </row>
    <row r="130" spans="1:7" ht="15.75">
      <c r="A130" s="86"/>
      <c r="B130" s="29"/>
      <c r="C130" s="29"/>
      <c r="D130" s="104"/>
      <c r="E130" s="104"/>
      <c r="F130" s="104"/>
      <c r="G130" s="13"/>
    </row>
    <row r="131" spans="1:7" ht="15.75">
      <c r="A131" s="29"/>
      <c r="B131" s="29"/>
      <c r="C131" s="29"/>
      <c r="D131" s="104"/>
      <c r="E131" s="104"/>
      <c r="F131" s="104"/>
      <c r="G131" s="13"/>
    </row>
    <row r="132" spans="1:7" ht="15.75">
      <c r="A132" s="29"/>
      <c r="B132" s="29"/>
      <c r="C132" s="29"/>
      <c r="D132" s="104"/>
      <c r="E132" s="104"/>
      <c r="F132" s="104"/>
      <c r="G132" s="13"/>
    </row>
    <row r="133" spans="1:7" ht="15.75">
      <c r="A133" s="18"/>
      <c r="B133" s="18"/>
      <c r="C133" s="29"/>
      <c r="D133" s="104"/>
      <c r="E133" s="104"/>
      <c r="F133" s="104"/>
      <c r="G133" s="13"/>
    </row>
    <row r="134" spans="1:7" ht="15.75">
      <c r="A134" s="18"/>
      <c r="B134" s="18"/>
      <c r="C134" s="29"/>
      <c r="D134" s="104"/>
      <c r="E134" s="104"/>
      <c r="F134" s="104"/>
      <c r="G134" s="13"/>
    </row>
    <row r="135" spans="1:7" ht="15.75">
      <c r="A135" s="18"/>
      <c r="B135" s="18"/>
      <c r="C135" s="29"/>
      <c r="D135" s="104"/>
      <c r="E135" s="104"/>
      <c r="F135" s="104"/>
      <c r="G135" s="13"/>
    </row>
    <row r="136" spans="1:7" ht="15.75">
      <c r="A136" s="29"/>
      <c r="B136" s="29"/>
      <c r="C136" s="29"/>
      <c r="D136" s="104"/>
      <c r="E136" s="104"/>
      <c r="F136" s="104"/>
      <c r="G136" s="13"/>
    </row>
    <row r="137" spans="1:7" ht="15.75">
      <c r="A137" s="29"/>
      <c r="B137" s="29"/>
      <c r="C137" s="29"/>
      <c r="D137" s="104"/>
      <c r="E137" s="104"/>
      <c r="F137" s="104"/>
      <c r="G137" s="13"/>
    </row>
    <row r="138" spans="1:7" ht="15.75">
      <c r="A138" s="29"/>
      <c r="B138" s="29"/>
      <c r="C138" s="29"/>
      <c r="D138" s="104"/>
      <c r="E138" s="104"/>
      <c r="F138" s="104"/>
      <c r="G138" s="13"/>
    </row>
    <row r="139" spans="1:7" ht="15.75">
      <c r="A139" s="29"/>
      <c r="B139" s="29"/>
      <c r="C139" s="29"/>
      <c r="D139" s="104"/>
      <c r="E139" s="104"/>
      <c r="F139" s="104"/>
      <c r="G139" s="13"/>
    </row>
    <row r="140" spans="1:7" ht="15.75">
      <c r="A140" s="18"/>
      <c r="B140" s="18"/>
      <c r="C140" s="29"/>
      <c r="D140" s="104"/>
      <c r="E140" s="104"/>
      <c r="F140" s="104"/>
      <c r="G140" s="13"/>
    </row>
    <row r="141" spans="1:7" ht="15.75">
      <c r="A141" s="18"/>
      <c r="B141" s="18"/>
      <c r="C141" s="29"/>
      <c r="D141" s="104"/>
      <c r="E141" s="104"/>
      <c r="F141" s="104"/>
      <c r="G141" s="13"/>
    </row>
    <row r="142" spans="1:7" ht="15.75">
      <c r="A142" s="18"/>
      <c r="B142" s="18"/>
      <c r="C142" s="29"/>
      <c r="D142" s="104"/>
      <c r="E142" s="104"/>
      <c r="F142" s="104"/>
      <c r="G142" s="13"/>
    </row>
    <row r="143" spans="1:7" ht="15.75">
      <c r="A143" s="29"/>
      <c r="B143" s="29"/>
      <c r="C143" s="29"/>
      <c r="D143" s="104"/>
      <c r="E143" s="104"/>
      <c r="F143" s="104"/>
      <c r="G143" s="13"/>
    </row>
    <row r="144" spans="1:7" ht="15.75">
      <c r="A144" s="29"/>
      <c r="B144" s="29"/>
      <c r="C144" s="29"/>
      <c r="D144" s="104"/>
      <c r="E144" s="104"/>
      <c r="F144" s="104"/>
      <c r="G144" s="13"/>
    </row>
    <row r="145" spans="1:7" ht="15.75">
      <c r="A145" s="29"/>
      <c r="B145" s="29"/>
      <c r="C145" s="29"/>
      <c r="D145" s="104"/>
      <c r="E145" s="104"/>
      <c r="F145" s="104"/>
      <c r="G145" s="13"/>
    </row>
    <row r="146" spans="1:7" ht="15.75">
      <c r="A146" s="29"/>
      <c r="B146" s="29"/>
      <c r="C146" s="29"/>
      <c r="D146" s="104"/>
      <c r="E146" s="104"/>
      <c r="F146" s="104"/>
      <c r="G146" s="13"/>
    </row>
    <row r="147" spans="1:7" ht="15.75">
      <c r="A147" s="18"/>
      <c r="B147" s="18"/>
      <c r="C147" s="29"/>
      <c r="D147" s="104"/>
      <c r="E147" s="104"/>
      <c r="F147" s="104"/>
      <c r="G147" s="13"/>
    </row>
    <row r="148" spans="1:7" ht="15.75">
      <c r="A148" s="18"/>
      <c r="B148" s="18"/>
      <c r="C148" s="29"/>
      <c r="D148" s="104"/>
      <c r="E148" s="104"/>
      <c r="F148" s="104"/>
      <c r="G148" s="13"/>
    </row>
    <row r="149" spans="1:7" ht="15.75">
      <c r="A149" s="18"/>
      <c r="B149" s="18"/>
      <c r="C149" s="29"/>
      <c r="D149" s="104"/>
      <c r="E149" s="104"/>
      <c r="F149" s="104"/>
      <c r="G149" s="13"/>
    </row>
    <row r="150" spans="1:7" ht="15.75">
      <c r="A150" s="29"/>
      <c r="B150" s="29"/>
      <c r="C150" s="29"/>
      <c r="D150" s="104"/>
      <c r="E150" s="104"/>
      <c r="F150" s="104"/>
      <c r="G150" s="13"/>
    </row>
    <row r="151" spans="1:7" ht="15.75">
      <c r="A151" s="29"/>
      <c r="B151" s="29"/>
      <c r="C151" s="29"/>
      <c r="D151" s="104"/>
      <c r="E151" s="104"/>
      <c r="F151" s="104"/>
      <c r="G151" s="13"/>
    </row>
    <row r="152" spans="1:7" ht="15.75">
      <c r="A152" s="29"/>
      <c r="B152" s="29"/>
      <c r="C152" s="29"/>
      <c r="D152" s="104"/>
      <c r="E152" s="104"/>
      <c r="F152" s="104"/>
      <c r="G152" s="13"/>
    </row>
    <row r="153" spans="1:7" ht="15.75">
      <c r="A153" s="29"/>
      <c r="B153" s="29"/>
      <c r="C153" s="29"/>
      <c r="D153" s="104"/>
      <c r="E153" s="104"/>
      <c r="F153" s="104"/>
      <c r="G153" s="13"/>
    </row>
    <row r="154" spans="1:7" ht="15.75">
      <c r="A154" s="18"/>
      <c r="B154" s="18"/>
      <c r="C154" s="29"/>
      <c r="D154" s="104"/>
      <c r="E154" s="104"/>
      <c r="F154" s="104"/>
      <c r="G154" s="13"/>
    </row>
    <row r="155" spans="1:7" ht="15.75">
      <c r="A155" s="18"/>
      <c r="B155" s="18"/>
      <c r="C155" s="29"/>
      <c r="D155" s="104"/>
      <c r="E155" s="104"/>
      <c r="F155" s="104"/>
      <c r="G155" s="13"/>
    </row>
    <row r="156" spans="1:7" ht="15.75">
      <c r="A156" s="18"/>
      <c r="B156" s="18"/>
      <c r="C156" s="29"/>
      <c r="D156" s="104"/>
      <c r="E156" s="104"/>
      <c r="F156" s="104"/>
      <c r="G156" s="13"/>
    </row>
    <row r="157" spans="1:7" ht="15.75">
      <c r="A157" s="29"/>
      <c r="B157" s="29"/>
      <c r="C157" s="29"/>
      <c r="D157" s="104"/>
      <c r="E157" s="104"/>
      <c r="F157" s="104"/>
      <c r="G157" s="13"/>
    </row>
    <row r="158" spans="1:7" ht="15.75">
      <c r="A158" s="29"/>
      <c r="B158" s="29"/>
      <c r="C158" s="29"/>
      <c r="D158" s="104"/>
      <c r="E158" s="104"/>
      <c r="F158" s="104"/>
      <c r="G158" s="13"/>
    </row>
    <row r="159" spans="1:7" ht="15.75">
      <c r="A159" s="29"/>
      <c r="B159" s="29"/>
      <c r="C159" s="29"/>
      <c r="D159" s="104"/>
      <c r="E159" s="104"/>
      <c r="F159" s="104"/>
      <c r="G159" s="13"/>
    </row>
    <row r="160" spans="1:7" ht="15.75">
      <c r="A160" s="29"/>
      <c r="B160" s="29"/>
      <c r="C160" s="29"/>
      <c r="D160" s="104"/>
      <c r="E160" s="104"/>
      <c r="F160" s="104"/>
      <c r="G160" s="13"/>
    </row>
    <row r="161" spans="1:7" ht="15.75">
      <c r="A161" s="18"/>
      <c r="B161" s="18"/>
      <c r="C161" s="29"/>
      <c r="D161" s="104"/>
      <c r="E161" s="104"/>
      <c r="F161" s="104"/>
      <c r="G161" s="13"/>
    </row>
    <row r="162" spans="1:7" ht="15.75">
      <c r="A162" s="18"/>
      <c r="B162" s="18"/>
      <c r="C162" s="29"/>
      <c r="D162" s="104"/>
      <c r="E162" s="104"/>
      <c r="F162" s="104"/>
      <c r="G162" s="13"/>
    </row>
    <row r="163" spans="1:7" ht="15.75">
      <c r="A163" s="18"/>
      <c r="B163" s="18"/>
      <c r="C163" s="29"/>
      <c r="D163" s="104"/>
      <c r="E163" s="104"/>
      <c r="F163" s="104"/>
      <c r="G163" s="13"/>
    </row>
    <row r="164" spans="1:7" ht="15.75">
      <c r="A164" s="29"/>
      <c r="B164" s="29"/>
      <c r="C164" s="29"/>
      <c r="D164" s="104"/>
      <c r="E164" s="104"/>
      <c r="F164" s="104"/>
      <c r="G164" s="13"/>
    </row>
    <row r="165" spans="1:7" ht="15.75">
      <c r="A165" s="29"/>
      <c r="B165" s="29"/>
      <c r="C165" s="29"/>
      <c r="D165" s="104"/>
      <c r="E165" s="104"/>
      <c r="F165" s="104"/>
      <c r="G165" s="13"/>
    </row>
    <row r="166" spans="1:7" ht="12.75">
      <c r="A166" s="13"/>
      <c r="B166" s="13"/>
      <c r="C166" s="13"/>
      <c r="D166" s="13"/>
      <c r="E166" s="13"/>
      <c r="F166" s="13"/>
      <c r="G166" s="13"/>
    </row>
    <row r="167" spans="1:7" ht="15.75">
      <c r="A167" s="29"/>
      <c r="B167" s="29"/>
      <c r="C167" s="29"/>
      <c r="D167" s="104"/>
      <c r="E167" s="104"/>
      <c r="F167" s="104"/>
      <c r="G167" s="13"/>
    </row>
    <row r="168" spans="1:7" ht="15.75">
      <c r="A168" s="18"/>
      <c r="B168" s="18"/>
      <c r="C168" s="29"/>
      <c r="D168" s="104"/>
      <c r="E168" s="104"/>
      <c r="F168" s="104"/>
      <c r="G168" s="13"/>
    </row>
    <row r="169" spans="1:7" ht="15.75">
      <c r="A169" s="18"/>
      <c r="B169" s="18"/>
      <c r="C169" s="29"/>
      <c r="D169" s="104"/>
      <c r="E169" s="104"/>
      <c r="F169" s="104"/>
      <c r="G169" s="13"/>
    </row>
    <row r="170" spans="1:7" ht="15.75">
      <c r="A170" s="18"/>
      <c r="B170" s="18"/>
      <c r="C170" s="29"/>
      <c r="D170" s="104"/>
      <c r="E170" s="104"/>
      <c r="F170" s="104"/>
      <c r="G170" s="13"/>
    </row>
    <row r="171" spans="1:7" ht="15.75">
      <c r="A171" s="29"/>
      <c r="B171" s="29"/>
      <c r="C171" s="29"/>
      <c r="D171" s="104"/>
      <c r="E171" s="104"/>
      <c r="F171" s="104"/>
      <c r="G171" s="13"/>
    </row>
    <row r="172" spans="1:7" ht="15.75">
      <c r="A172" s="29"/>
      <c r="B172" s="29"/>
      <c r="C172" s="29"/>
      <c r="D172" s="104"/>
      <c r="E172" s="104"/>
      <c r="F172" s="104"/>
      <c r="G172" s="13"/>
    </row>
    <row r="173" spans="1:7" ht="15.75">
      <c r="A173" s="106"/>
      <c r="B173" s="29"/>
      <c r="C173" s="29"/>
      <c r="D173" s="104"/>
      <c r="E173" s="104"/>
      <c r="F173" s="104"/>
      <c r="G173" s="13"/>
    </row>
    <row r="174" spans="1:7" ht="15.75">
      <c r="A174" s="29"/>
      <c r="B174" s="29"/>
      <c r="C174" s="29"/>
      <c r="D174" s="104"/>
      <c r="E174" s="104"/>
      <c r="F174" s="104"/>
      <c r="G174" s="13"/>
    </row>
    <row r="175" spans="1:7" ht="15.75">
      <c r="A175" s="18"/>
      <c r="B175" s="18"/>
      <c r="C175" s="29"/>
      <c r="D175" s="104"/>
      <c r="E175" s="104"/>
      <c r="F175" s="104"/>
      <c r="G175" s="13"/>
    </row>
    <row r="176" spans="1:7" ht="15.75">
      <c r="A176" s="18"/>
      <c r="B176" s="18"/>
      <c r="C176" s="29"/>
      <c r="D176" s="104"/>
      <c r="E176" s="104"/>
      <c r="F176" s="104"/>
      <c r="G176" s="13"/>
    </row>
    <row r="177" spans="1:7" ht="15.75">
      <c r="A177" s="18"/>
      <c r="B177" s="18"/>
      <c r="C177" s="29"/>
      <c r="D177" s="104"/>
      <c r="E177" s="104"/>
      <c r="F177" s="104"/>
      <c r="G177" s="13"/>
    </row>
    <row r="178" spans="1:7" ht="15.75">
      <c r="A178" s="29"/>
      <c r="B178" s="29"/>
      <c r="C178" s="29"/>
      <c r="D178" s="104"/>
      <c r="E178" s="104"/>
      <c r="F178" s="104"/>
      <c r="G178" s="13"/>
    </row>
    <row r="179" spans="1:7" ht="15.75">
      <c r="A179" s="29"/>
      <c r="B179" s="29"/>
      <c r="C179" s="29"/>
      <c r="D179" s="104"/>
      <c r="E179" s="104"/>
      <c r="F179" s="104"/>
      <c r="G179" s="13"/>
    </row>
    <row r="180" spans="1:7" ht="15.75">
      <c r="A180" s="29"/>
      <c r="B180" s="29"/>
      <c r="C180" s="29"/>
      <c r="D180" s="104"/>
      <c r="E180" s="104"/>
      <c r="F180" s="104"/>
      <c r="G180" s="13"/>
    </row>
    <row r="181" spans="1:7" ht="15.75">
      <c r="A181" s="29"/>
      <c r="B181" s="29"/>
      <c r="C181" s="29"/>
      <c r="D181" s="104"/>
      <c r="E181" s="104"/>
      <c r="F181" s="104"/>
      <c r="G181" s="13"/>
    </row>
    <row r="182" spans="1:7" ht="15.75">
      <c r="A182" s="18"/>
      <c r="B182" s="18"/>
      <c r="C182" s="29"/>
      <c r="D182" s="104"/>
      <c r="E182" s="104"/>
      <c r="F182" s="104"/>
      <c r="G182" s="13"/>
    </row>
    <row r="183" spans="1:7" ht="15.75">
      <c r="A183" s="18"/>
      <c r="B183" s="18"/>
      <c r="C183" s="29"/>
      <c r="D183" s="104"/>
      <c r="E183" s="104"/>
      <c r="F183" s="104"/>
      <c r="G183" s="13"/>
    </row>
    <row r="184" spans="1:7" ht="15.75">
      <c r="A184" s="18"/>
      <c r="B184" s="18"/>
      <c r="C184" s="29"/>
      <c r="D184" s="104"/>
      <c r="E184" s="104"/>
      <c r="F184" s="104"/>
      <c r="G184" s="13"/>
    </row>
    <row r="185" spans="1:7" ht="15.75">
      <c r="A185" s="29"/>
      <c r="B185" s="29"/>
      <c r="C185" s="29"/>
      <c r="D185" s="104"/>
      <c r="E185" s="104"/>
      <c r="F185" s="104"/>
      <c r="G185" s="13"/>
    </row>
    <row r="186" spans="1:7" ht="15.75">
      <c r="A186" s="29"/>
      <c r="B186" s="29"/>
      <c r="C186" s="29"/>
      <c r="D186" s="104"/>
      <c r="E186" s="104"/>
      <c r="F186" s="104"/>
      <c r="G186" s="13"/>
    </row>
    <row r="187" spans="1:7" ht="15.75">
      <c r="A187" s="29"/>
      <c r="B187" s="29"/>
      <c r="C187" s="29"/>
      <c r="D187" s="104"/>
      <c r="E187" s="104"/>
      <c r="F187" s="104"/>
      <c r="G187" s="13"/>
    </row>
    <row r="188" spans="1:7" ht="15.75">
      <c r="A188" s="29"/>
      <c r="B188" s="29"/>
      <c r="C188" s="29"/>
      <c r="D188" s="104"/>
      <c r="E188" s="104"/>
      <c r="F188" s="104"/>
      <c r="G188" s="13"/>
    </row>
    <row r="189" spans="1:7" ht="15.75">
      <c r="A189" s="18"/>
      <c r="B189" s="18"/>
      <c r="C189" s="29"/>
      <c r="D189" s="104"/>
      <c r="E189" s="104"/>
      <c r="F189" s="104"/>
      <c r="G189" s="13"/>
    </row>
    <row r="190" spans="1:7" ht="15.75">
      <c r="A190" s="18"/>
      <c r="B190" s="18"/>
      <c r="C190" s="29"/>
      <c r="D190" s="104"/>
      <c r="E190" s="104"/>
      <c r="F190" s="104"/>
      <c r="G190" s="13"/>
    </row>
    <row r="191" spans="1:7" ht="15.75">
      <c r="A191" s="18"/>
      <c r="B191" s="18"/>
      <c r="C191" s="29"/>
      <c r="D191" s="104"/>
      <c r="E191" s="104"/>
      <c r="F191" s="104"/>
      <c r="G191" s="13"/>
    </row>
    <row r="192" spans="1:7" ht="15.75">
      <c r="A192" s="29"/>
      <c r="B192" s="29"/>
      <c r="C192" s="29"/>
      <c r="D192" s="104"/>
      <c r="E192" s="104"/>
      <c r="F192" s="104"/>
      <c r="G192" s="13"/>
    </row>
    <row r="193" spans="1:7" ht="15.75">
      <c r="A193" s="86"/>
      <c r="B193" s="29"/>
      <c r="C193" s="29"/>
      <c r="D193" s="104"/>
      <c r="E193" s="104"/>
      <c r="F193" s="104"/>
      <c r="G193" s="13"/>
    </row>
    <row r="194" spans="1:7" ht="15.75">
      <c r="A194" s="29"/>
      <c r="B194" s="29"/>
      <c r="C194" s="29"/>
      <c r="D194" s="104"/>
      <c r="E194" s="104"/>
      <c r="F194" s="104"/>
      <c r="G194" s="13"/>
    </row>
    <row r="195" spans="1:7" ht="15.75">
      <c r="A195" s="29"/>
      <c r="B195" s="29"/>
      <c r="C195" s="29"/>
      <c r="D195" s="104"/>
      <c r="E195" s="104"/>
      <c r="F195" s="104"/>
      <c r="G195" s="13"/>
    </row>
    <row r="196" spans="1:7" ht="15.75">
      <c r="A196" s="29"/>
      <c r="B196" s="29"/>
      <c r="C196" s="29"/>
      <c r="D196" s="104"/>
      <c r="E196" s="104"/>
      <c r="F196" s="104"/>
      <c r="G196" s="13"/>
    </row>
    <row r="197" spans="1:7" ht="15.75">
      <c r="A197" s="107"/>
      <c r="B197" s="18"/>
      <c r="C197" s="18"/>
      <c r="D197" s="108"/>
      <c r="E197" s="104"/>
      <c r="F197" s="104"/>
      <c r="G197" s="13"/>
    </row>
    <row r="198" spans="1:7" ht="15.75">
      <c r="A198" s="107"/>
      <c r="B198" s="107"/>
      <c r="C198" s="18"/>
      <c r="D198" s="108"/>
      <c r="E198" s="104"/>
      <c r="F198" s="104"/>
      <c r="G198" s="13"/>
    </row>
    <row r="199" spans="1:7" ht="15.75">
      <c r="A199" s="29"/>
      <c r="B199" s="29"/>
      <c r="C199" s="29"/>
      <c r="D199" s="104"/>
      <c r="E199" s="104"/>
      <c r="F199" s="104"/>
      <c r="G199" s="13"/>
    </row>
    <row r="200" spans="1:7" ht="15.75">
      <c r="A200" s="29"/>
      <c r="B200" s="29"/>
      <c r="C200" s="29"/>
      <c r="D200" s="104"/>
      <c r="E200" s="104"/>
      <c r="F200" s="104"/>
      <c r="G200" s="13"/>
    </row>
    <row r="201" spans="1:7" ht="15.75">
      <c r="A201" s="28"/>
      <c r="B201" s="29"/>
      <c r="C201" s="29"/>
      <c r="D201" s="104"/>
      <c r="E201" s="104"/>
      <c r="F201" s="104"/>
      <c r="G201" s="13"/>
    </row>
    <row r="202" spans="1:7" ht="15.75">
      <c r="A202" s="29"/>
      <c r="B202" s="29"/>
      <c r="C202" s="29"/>
      <c r="D202" s="104"/>
      <c r="E202" s="104"/>
      <c r="F202" s="104"/>
      <c r="G202" s="13"/>
    </row>
    <row r="203" spans="1:7" ht="15.75">
      <c r="A203" s="29"/>
      <c r="B203" s="29"/>
      <c r="C203" s="29"/>
      <c r="D203" s="104"/>
      <c r="E203" s="104"/>
      <c r="F203" s="104"/>
      <c r="G203" s="13"/>
    </row>
    <row r="204" spans="1:7" ht="12.75">
      <c r="A204" s="13"/>
      <c r="B204" s="13"/>
      <c r="C204" s="13"/>
      <c r="D204" s="13"/>
      <c r="E204" s="13"/>
      <c r="F204" s="13"/>
      <c r="G204" s="13"/>
    </row>
    <row r="205" spans="1:7" ht="12.75">
      <c r="A205" s="13"/>
      <c r="B205" s="13"/>
      <c r="C205" s="13"/>
      <c r="D205" s="13"/>
      <c r="E205" s="13"/>
      <c r="F205" s="13"/>
      <c r="G205" s="13"/>
    </row>
    <row r="206" spans="1:7" ht="12.75">
      <c r="A206" s="13"/>
      <c r="B206" s="13"/>
      <c r="C206" s="13"/>
      <c r="D206" s="13"/>
      <c r="E206" s="13"/>
      <c r="F206" s="13"/>
      <c r="G206" s="13"/>
    </row>
    <row r="207" spans="1:7" ht="12.75">
      <c r="A207" s="13"/>
      <c r="B207" s="13"/>
      <c r="C207" s="13"/>
      <c r="D207" s="13"/>
      <c r="E207" s="13"/>
      <c r="F207" s="13"/>
      <c r="G207" s="13"/>
    </row>
    <row r="208" spans="1:7" ht="12.75">
      <c r="A208" s="13"/>
      <c r="B208" s="13"/>
      <c r="C208" s="13"/>
      <c r="D208" s="13"/>
      <c r="E208" s="13"/>
      <c r="F208" s="13"/>
      <c r="G208" s="13"/>
    </row>
    <row r="209" spans="1:7" ht="12.75">
      <c r="A209" s="13"/>
      <c r="B209" s="13"/>
      <c r="C209" s="13"/>
      <c r="D209" s="13"/>
      <c r="E209" s="13"/>
      <c r="F209" s="13"/>
      <c r="G209" s="13"/>
    </row>
    <row r="210" spans="1:7" ht="12.75">
      <c r="A210" s="13"/>
      <c r="B210" s="13"/>
      <c r="C210" s="13"/>
      <c r="D210" s="13"/>
      <c r="E210" s="13"/>
      <c r="F210" s="13"/>
      <c r="G210" s="13"/>
    </row>
    <row r="211" spans="1:7" ht="12.75">
      <c r="A211" s="13"/>
      <c r="B211" s="13"/>
      <c r="C211" s="13"/>
      <c r="D211" s="13"/>
      <c r="E211" s="13"/>
      <c r="F211" s="13"/>
      <c r="G211" s="13"/>
    </row>
    <row r="212" spans="1:7" ht="12.75">
      <c r="A212" s="13"/>
      <c r="B212" s="13"/>
      <c r="C212" s="13"/>
      <c r="D212" s="13"/>
      <c r="E212" s="13"/>
      <c r="F212" s="13"/>
      <c r="G212" s="13"/>
    </row>
    <row r="213" spans="1:7" ht="12.75">
      <c r="A213" s="13"/>
      <c r="B213" s="13"/>
      <c r="C213" s="13"/>
      <c r="D213" s="13"/>
      <c r="E213" s="13"/>
      <c r="F213" s="13"/>
      <c r="G213" s="13"/>
    </row>
    <row r="214" spans="1:7" ht="12.75">
      <c r="A214" s="13"/>
      <c r="B214" s="13"/>
      <c r="C214" s="13"/>
      <c r="D214" s="13"/>
      <c r="E214" s="13"/>
      <c r="F214" s="13"/>
      <c r="G214" s="13"/>
    </row>
    <row r="215" spans="1:7" ht="12.75">
      <c r="A215" s="13"/>
      <c r="B215" s="13"/>
      <c r="C215" s="13"/>
      <c r="D215" s="13"/>
      <c r="E215" s="13"/>
      <c r="F215" s="13"/>
      <c r="G215" s="13"/>
    </row>
    <row r="216" spans="1:7" ht="12.75">
      <c r="A216" s="13"/>
      <c r="B216" s="13"/>
      <c r="C216" s="13"/>
      <c r="D216" s="13"/>
      <c r="E216" s="13"/>
      <c r="F216" s="13"/>
      <c r="G216" s="13"/>
    </row>
    <row r="217" spans="1:7" ht="12.75">
      <c r="A217" s="13"/>
      <c r="B217" s="13"/>
      <c r="C217" s="13"/>
      <c r="D217" s="13"/>
      <c r="E217" s="13"/>
      <c r="F217" s="13"/>
      <c r="G217" s="13"/>
    </row>
    <row r="218" spans="1:7" ht="12.75">
      <c r="A218" s="13"/>
      <c r="B218" s="13"/>
      <c r="C218" s="13"/>
      <c r="D218" s="13"/>
      <c r="E218" s="13"/>
      <c r="F218" s="13"/>
      <c r="G218" s="13"/>
    </row>
    <row r="219" spans="1:7" ht="12.75">
      <c r="A219" s="13"/>
      <c r="B219" s="13"/>
      <c r="C219" s="13"/>
      <c r="D219" s="13"/>
      <c r="E219" s="13"/>
      <c r="F219" s="13"/>
      <c r="G219" s="13"/>
    </row>
    <row r="220" spans="1:7" ht="12.75">
      <c r="A220" s="13"/>
      <c r="B220" s="13"/>
      <c r="C220" s="13"/>
      <c r="D220" s="13"/>
      <c r="E220" s="13"/>
      <c r="F220" s="13"/>
      <c r="G220" s="13"/>
    </row>
    <row r="221" spans="1:7" ht="12.75">
      <c r="A221" s="13"/>
      <c r="B221" s="13"/>
      <c r="C221" s="13"/>
      <c r="D221" s="13"/>
      <c r="E221" s="13"/>
      <c r="F221" s="13"/>
      <c r="G221" s="13"/>
    </row>
    <row r="222" spans="1:7" ht="12.75">
      <c r="A222" s="13"/>
      <c r="B222" s="13"/>
      <c r="C222" s="13"/>
      <c r="D222" s="13"/>
      <c r="E222" s="13"/>
      <c r="F222" s="13"/>
      <c r="G222" s="13"/>
    </row>
    <row r="223" spans="1:7" ht="12.75">
      <c r="A223" s="13"/>
      <c r="B223" s="13"/>
      <c r="C223" s="13"/>
      <c r="D223" s="13"/>
      <c r="E223" s="13"/>
      <c r="F223" s="13"/>
      <c r="G223" s="13"/>
    </row>
    <row r="224" spans="1:7" ht="12.75">
      <c r="A224" s="13"/>
      <c r="B224" s="13"/>
      <c r="C224" s="13"/>
      <c r="D224" s="13"/>
      <c r="E224" s="13"/>
      <c r="F224" s="13"/>
      <c r="G224" s="13"/>
    </row>
    <row r="225" spans="1:7" ht="12.75">
      <c r="A225" s="13"/>
      <c r="B225" s="13"/>
      <c r="C225" s="13"/>
      <c r="D225" s="13"/>
      <c r="E225" s="13"/>
      <c r="F225" s="13"/>
      <c r="G225" s="13"/>
    </row>
    <row r="226" spans="1:7" ht="12.75">
      <c r="A226" s="13"/>
      <c r="B226" s="13"/>
      <c r="C226" s="13"/>
      <c r="D226" s="13"/>
      <c r="E226" s="13"/>
      <c r="F226" s="13"/>
      <c r="G226" s="13"/>
    </row>
    <row r="227" spans="1:7" ht="12.75">
      <c r="A227" s="13"/>
      <c r="B227" s="13"/>
      <c r="C227" s="13"/>
      <c r="D227" s="13"/>
      <c r="E227" s="13"/>
      <c r="F227" s="13"/>
      <c r="G227" s="13"/>
    </row>
    <row r="228" spans="1:7" ht="12.75">
      <c r="A228" s="13"/>
      <c r="B228" s="13"/>
      <c r="C228" s="13"/>
      <c r="D228" s="13"/>
      <c r="E228" s="13"/>
      <c r="F228" s="13"/>
      <c r="G228" s="13"/>
    </row>
    <row r="229" spans="1:7" ht="12.75">
      <c r="A229" s="13"/>
      <c r="B229" s="13"/>
      <c r="C229" s="13"/>
      <c r="D229" s="13"/>
      <c r="E229" s="13"/>
      <c r="F229" s="13"/>
      <c r="G229" s="13"/>
    </row>
    <row r="230" spans="1:7" ht="12.75">
      <c r="A230" s="13"/>
      <c r="B230" s="13"/>
      <c r="C230" s="13"/>
      <c r="D230" s="13"/>
      <c r="E230" s="13"/>
      <c r="F230" s="13"/>
      <c r="G230" s="13"/>
    </row>
    <row r="231" spans="1:7" ht="12.75">
      <c r="A231" s="13"/>
      <c r="B231" s="13"/>
      <c r="C231" s="13"/>
      <c r="D231" s="13"/>
      <c r="E231" s="13"/>
      <c r="F231" s="13"/>
      <c r="G231" s="13"/>
    </row>
    <row r="232" spans="1:7" ht="12.75">
      <c r="A232" s="13"/>
      <c r="B232" s="13"/>
      <c r="C232" s="13"/>
      <c r="D232" s="13"/>
      <c r="E232" s="13"/>
      <c r="F232" s="13"/>
      <c r="G232" s="13"/>
    </row>
    <row r="233" spans="1:7" ht="12.75">
      <c r="A233" s="13"/>
      <c r="B233" s="13"/>
      <c r="C233" s="13"/>
      <c r="D233" s="13"/>
      <c r="E233" s="13"/>
      <c r="F233" s="13"/>
      <c r="G233" s="13"/>
    </row>
    <row r="234" spans="1:7" ht="12.75">
      <c r="A234" s="13"/>
      <c r="B234" s="13"/>
      <c r="C234" s="13"/>
      <c r="D234" s="13"/>
      <c r="E234" s="13"/>
      <c r="F234" s="13"/>
      <c r="G234" s="13"/>
    </row>
    <row r="235" spans="1:7" ht="12.75">
      <c r="A235" s="13"/>
      <c r="B235" s="13"/>
      <c r="C235" s="13"/>
      <c r="D235" s="13"/>
      <c r="E235" s="13"/>
      <c r="F235" s="13"/>
      <c r="G235" s="13"/>
    </row>
    <row r="236" spans="1:7" ht="12.75">
      <c r="A236" s="13"/>
      <c r="B236" s="13"/>
      <c r="C236" s="13"/>
      <c r="D236" s="13"/>
      <c r="E236" s="13"/>
      <c r="F236" s="13"/>
      <c r="G236" s="13"/>
    </row>
    <row r="237" spans="1:7" ht="12.75">
      <c r="A237" s="13"/>
      <c r="B237" s="13"/>
      <c r="C237" s="13"/>
      <c r="D237" s="13"/>
      <c r="E237" s="13"/>
      <c r="F237" s="13"/>
      <c r="G237" s="13"/>
    </row>
    <row r="238" spans="1:7" ht="12.75">
      <c r="A238" s="13"/>
      <c r="B238" s="13"/>
      <c r="C238" s="13"/>
      <c r="D238" s="13"/>
      <c r="E238" s="13"/>
      <c r="F238" s="13"/>
      <c r="G238" s="13"/>
    </row>
    <row r="239" spans="1:7" ht="12.75">
      <c r="A239" s="13"/>
      <c r="B239" s="13"/>
      <c r="C239" s="13"/>
      <c r="D239" s="13"/>
      <c r="E239" s="13"/>
      <c r="F239" s="13"/>
      <c r="G239" s="13"/>
    </row>
    <row r="240" spans="1:7" ht="12.75">
      <c r="A240" s="13"/>
      <c r="B240" s="13"/>
      <c r="C240" s="13"/>
      <c r="D240" s="13"/>
      <c r="E240" s="13"/>
      <c r="F240" s="13"/>
      <c r="G240" s="13"/>
    </row>
    <row r="241" spans="1:7" ht="12.75">
      <c r="A241" s="13"/>
      <c r="B241" s="13"/>
      <c r="C241" s="13"/>
      <c r="D241" s="13"/>
      <c r="E241" s="13"/>
      <c r="F241" s="13"/>
      <c r="G241" s="13"/>
    </row>
    <row r="242" spans="1:7" ht="12.75">
      <c r="A242" s="13"/>
      <c r="B242" s="13"/>
      <c r="C242" s="13"/>
      <c r="D242" s="13"/>
      <c r="E242" s="13"/>
      <c r="F242" s="13"/>
      <c r="G242" s="13"/>
    </row>
    <row r="243" spans="1:7" ht="12.75">
      <c r="A243" s="13"/>
      <c r="B243" s="13"/>
      <c r="C243" s="13"/>
      <c r="D243" s="13"/>
      <c r="E243" s="13"/>
      <c r="F243" s="13"/>
      <c r="G243" s="13"/>
    </row>
    <row r="244" spans="1:7" ht="12.75">
      <c r="A244" s="13"/>
      <c r="B244" s="13"/>
      <c r="C244" s="13"/>
      <c r="D244" s="13"/>
      <c r="E244" s="13"/>
      <c r="F244" s="13"/>
      <c r="G244" s="13"/>
    </row>
    <row r="245" spans="1:7" ht="12.75">
      <c r="A245" s="13"/>
      <c r="B245" s="13"/>
      <c r="C245" s="13"/>
      <c r="D245" s="13"/>
      <c r="E245" s="13"/>
      <c r="F245" s="13"/>
      <c r="G245" s="13"/>
    </row>
    <row r="246" spans="1:7" ht="12.75">
      <c r="A246" s="13"/>
      <c r="B246" s="13"/>
      <c r="C246" s="13"/>
      <c r="D246" s="13"/>
      <c r="E246" s="13"/>
      <c r="F246" s="13"/>
      <c r="G246" s="13"/>
    </row>
    <row r="247" spans="1:7" ht="12.75">
      <c r="A247" s="13"/>
      <c r="B247" s="13"/>
      <c r="C247" s="13"/>
      <c r="D247" s="13"/>
      <c r="E247" s="13"/>
      <c r="F247" s="13"/>
      <c r="G247" s="13"/>
    </row>
    <row r="248" spans="1:7" ht="12.75">
      <c r="A248" s="13"/>
      <c r="B248" s="13"/>
      <c r="C248" s="13"/>
      <c r="D248" s="13"/>
      <c r="E248" s="13"/>
      <c r="F248" s="13"/>
      <c r="G248" s="1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2:L11"/>
  <sheetViews>
    <sheetView tabSelected="1" zoomScalePageLayoutView="0" workbookViewId="0" topLeftCell="A1">
      <selection activeCell="IJ19" sqref="IJ19"/>
    </sheetView>
  </sheetViews>
  <sheetFormatPr defaultColWidth="9.140625" defaultRowHeight="12.75"/>
  <sheetData>
    <row r="2" ht="15.75">
      <c r="A2" s="1" t="s">
        <v>310</v>
      </c>
    </row>
    <row r="3" ht="15.75">
      <c r="A3" s="1" t="s">
        <v>311</v>
      </c>
    </row>
    <row r="4" ht="15.75">
      <c r="A4" s="1" t="s">
        <v>1394</v>
      </c>
    </row>
    <row r="5" ht="15.75">
      <c r="A5" s="1" t="s">
        <v>1395</v>
      </c>
    </row>
    <row r="8" spans="1:8" ht="12.75">
      <c r="A8" s="134" t="s">
        <v>100</v>
      </c>
      <c r="B8" s="134"/>
      <c r="C8" s="134"/>
      <c r="D8" s="134"/>
      <c r="E8" s="134"/>
      <c r="F8" s="134"/>
      <c r="G8" s="134"/>
      <c r="H8" s="134"/>
    </row>
    <row r="11" spans="1:12" ht="12.75">
      <c r="A11" s="128" t="s">
        <v>630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1:I257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8515625" style="0" customWidth="1"/>
    <col min="2" max="2" width="9.00390625" style="0" customWidth="1"/>
    <col min="3" max="3" width="44.8515625" style="0" customWidth="1"/>
    <col min="4" max="4" width="24.28125" style="0" customWidth="1"/>
    <col min="5" max="5" width="22.00390625" style="0" customWidth="1"/>
    <col min="6" max="6" width="16.57421875" style="0" customWidth="1"/>
    <col min="7" max="7" width="14.421875" style="0" customWidth="1"/>
  </cols>
  <sheetData>
    <row r="1" spans="2:9" ht="12.75">
      <c r="B1" s="509" t="s">
        <v>20</v>
      </c>
      <c r="C1" s="327"/>
      <c r="D1" s="527" t="s">
        <v>1069</v>
      </c>
      <c r="E1" s="327"/>
      <c r="F1" s="327"/>
      <c r="G1" s="327"/>
      <c r="H1" s="327"/>
      <c r="I1" s="327"/>
    </row>
    <row r="2" spans="2:9" ht="18">
      <c r="B2" s="528" t="s">
        <v>1325</v>
      </c>
      <c r="C2" s="510"/>
      <c r="D2" s="510" t="s">
        <v>1326</v>
      </c>
      <c r="E2" s="510"/>
      <c r="F2" s="510"/>
      <c r="G2" s="510"/>
      <c r="H2" s="327"/>
      <c r="I2" s="524" t="s">
        <v>1241</v>
      </c>
    </row>
    <row r="3" spans="2:9" ht="13.5" thickBot="1">
      <c r="B3" s="526" t="s">
        <v>1070</v>
      </c>
      <c r="C3" s="327"/>
      <c r="D3" s="508" t="s">
        <v>314</v>
      </c>
      <c r="E3" s="327"/>
      <c r="F3" s="327"/>
      <c r="G3" s="508"/>
      <c r="H3" s="327"/>
      <c r="I3" s="525" t="s">
        <v>953</v>
      </c>
    </row>
    <row r="4" spans="2:9" ht="12.75">
      <c r="B4" s="327"/>
      <c r="C4" s="513" t="s">
        <v>12</v>
      </c>
      <c r="D4" s="514" t="s">
        <v>14</v>
      </c>
      <c r="E4" s="514" t="s">
        <v>15</v>
      </c>
      <c r="F4" s="514" t="s">
        <v>1242</v>
      </c>
      <c r="G4" s="514" t="s">
        <v>16</v>
      </c>
      <c r="H4" s="515" t="s">
        <v>17</v>
      </c>
      <c r="I4" s="515" t="s">
        <v>17</v>
      </c>
    </row>
    <row r="5" spans="2:9" ht="13.5" thickBot="1">
      <c r="B5" s="327"/>
      <c r="C5" s="502" t="s">
        <v>119</v>
      </c>
      <c r="D5" s="504">
        <v>75.3</v>
      </c>
      <c r="E5" s="504">
        <v>12.81</v>
      </c>
      <c r="F5" s="506"/>
      <c r="G5" s="506">
        <v>12.81</v>
      </c>
      <c r="H5" s="507" t="s">
        <v>458</v>
      </c>
      <c r="I5" s="507">
        <v>1</v>
      </c>
    </row>
    <row r="6" spans="2:9" ht="13.5" thickTop="1">
      <c r="B6" s="327"/>
      <c r="C6" s="339" t="s">
        <v>123</v>
      </c>
      <c r="D6" s="342">
        <v>10028.7</v>
      </c>
      <c r="E6" s="342">
        <v>4547.03</v>
      </c>
      <c r="F6" s="512"/>
      <c r="G6" s="512">
        <v>4547.02</v>
      </c>
      <c r="H6" s="343" t="s">
        <v>458</v>
      </c>
      <c r="I6" s="343">
        <v>0.999997800762256</v>
      </c>
    </row>
    <row r="7" spans="2:9" ht="12.75">
      <c r="B7" s="327"/>
      <c r="C7" s="339" t="s">
        <v>132</v>
      </c>
      <c r="D7" s="342">
        <v>65064.7</v>
      </c>
      <c r="E7" s="342">
        <v>45126.82</v>
      </c>
      <c r="F7" s="512"/>
      <c r="G7" s="512">
        <v>45126.76</v>
      </c>
      <c r="H7" s="343" t="s">
        <v>458</v>
      </c>
      <c r="I7" s="343">
        <v>0.9999986704137362</v>
      </c>
    </row>
    <row r="8" spans="2:9" ht="12.75">
      <c r="B8" s="327"/>
      <c r="C8" s="339" t="s">
        <v>153</v>
      </c>
      <c r="D8" s="342">
        <v>92.9</v>
      </c>
      <c r="E8" s="342">
        <v>683.13</v>
      </c>
      <c r="F8" s="512"/>
      <c r="G8" s="512">
        <v>683.13</v>
      </c>
      <c r="H8" s="343" t="s">
        <v>458</v>
      </c>
      <c r="I8" s="343">
        <v>1</v>
      </c>
    </row>
    <row r="9" spans="2:9" ht="12.75">
      <c r="B9" s="327"/>
      <c r="C9" s="339" t="s">
        <v>159</v>
      </c>
      <c r="D9" s="342">
        <v>1296.76</v>
      </c>
      <c r="E9" s="342">
        <v>1918.57</v>
      </c>
      <c r="F9" s="512"/>
      <c r="G9" s="512">
        <v>1776.41</v>
      </c>
      <c r="H9" s="343" t="s">
        <v>458</v>
      </c>
      <c r="I9" s="343">
        <v>0.9259031466144056</v>
      </c>
    </row>
    <row r="10" spans="2:9" ht="13.5" thickBot="1">
      <c r="B10" s="327"/>
      <c r="C10" s="339" t="s">
        <v>165</v>
      </c>
      <c r="D10" s="342">
        <v>33036.53</v>
      </c>
      <c r="E10" s="342">
        <v>28715.81</v>
      </c>
      <c r="F10" s="512"/>
      <c r="G10" s="512">
        <v>28662.29</v>
      </c>
      <c r="H10" s="343" t="s">
        <v>458</v>
      </c>
      <c r="I10" s="343">
        <v>0.9981362183410463</v>
      </c>
    </row>
    <row r="11" spans="2:9" ht="14.25" thickBot="1" thickTop="1">
      <c r="B11" s="327"/>
      <c r="C11" s="503" t="s">
        <v>13</v>
      </c>
      <c r="D11" s="505">
        <v>109594.88999999998</v>
      </c>
      <c r="E11" s="505">
        <v>81004.17</v>
      </c>
      <c r="F11" s="505">
        <v>0</v>
      </c>
      <c r="G11" s="505">
        <v>80808.42000000001</v>
      </c>
      <c r="H11" s="511" t="s">
        <v>458</v>
      </c>
      <c r="I11" s="511">
        <v>0.997583457740509</v>
      </c>
    </row>
    <row r="12" spans="2:6" ht="14.25" thickBot="1" thickTop="1">
      <c r="B12" s="341"/>
      <c r="C12" s="340"/>
      <c r="D12" s="389"/>
      <c r="E12" s="389"/>
      <c r="F12" s="390"/>
    </row>
    <row r="13" spans="2:9" ht="12.75">
      <c r="B13" s="327"/>
      <c r="C13" s="327"/>
      <c r="D13" s="327"/>
      <c r="E13" s="327"/>
      <c r="F13" s="327"/>
      <c r="G13" s="508"/>
      <c r="H13" s="327"/>
      <c r="I13" s="327"/>
    </row>
    <row r="14" spans="2:9" ht="13.5" thickBot="1">
      <c r="B14" s="509" t="s">
        <v>119</v>
      </c>
      <c r="C14" s="327"/>
      <c r="D14" s="508" t="s">
        <v>314</v>
      </c>
      <c r="E14" s="327"/>
      <c r="F14" s="327"/>
      <c r="G14" s="508"/>
      <c r="H14" s="327"/>
      <c r="I14" s="327"/>
    </row>
    <row r="15" spans="2:9" ht="13.5" thickBot="1">
      <c r="B15" s="427" t="s">
        <v>459</v>
      </c>
      <c r="C15" s="428" t="s">
        <v>460</v>
      </c>
      <c r="D15" s="428" t="s">
        <v>14</v>
      </c>
      <c r="E15" s="428" t="s">
        <v>15</v>
      </c>
      <c r="F15" s="428" t="s">
        <v>1242</v>
      </c>
      <c r="G15" s="428" t="s">
        <v>16</v>
      </c>
      <c r="H15" s="429" t="s">
        <v>17</v>
      </c>
      <c r="I15" s="429" t="s">
        <v>17</v>
      </c>
    </row>
    <row r="16" spans="2:9" ht="12.75">
      <c r="B16" s="430" t="s">
        <v>954</v>
      </c>
      <c r="C16" s="431" t="s">
        <v>461</v>
      </c>
      <c r="D16" s="432">
        <v>75.3</v>
      </c>
      <c r="E16" s="432">
        <v>12.81</v>
      </c>
      <c r="F16" s="432"/>
      <c r="G16" s="432">
        <v>12.81</v>
      </c>
      <c r="H16" s="433" t="s">
        <v>458</v>
      </c>
      <c r="I16" s="433">
        <v>1</v>
      </c>
    </row>
    <row r="17" spans="2:9" ht="12.75">
      <c r="B17" s="516" t="s">
        <v>120</v>
      </c>
      <c r="C17" s="517" t="s">
        <v>462</v>
      </c>
      <c r="D17" s="518">
        <v>75.3</v>
      </c>
      <c r="E17" s="518">
        <v>12.81</v>
      </c>
      <c r="F17" s="518"/>
      <c r="G17" s="518">
        <v>12.81</v>
      </c>
      <c r="H17" s="519" t="s">
        <v>458</v>
      </c>
      <c r="I17" s="519">
        <v>1</v>
      </c>
    </row>
    <row r="18" spans="2:9" ht="12.75">
      <c r="B18" s="430" t="s">
        <v>1327</v>
      </c>
      <c r="C18" s="431" t="s">
        <v>1328</v>
      </c>
      <c r="D18" s="432">
        <v>0</v>
      </c>
      <c r="E18" s="432">
        <v>0</v>
      </c>
      <c r="F18" s="432"/>
      <c r="G18" s="432">
        <v>0</v>
      </c>
      <c r="H18" s="433" t="s">
        <v>458</v>
      </c>
      <c r="I18" s="433" t="s">
        <v>458</v>
      </c>
    </row>
    <row r="19" spans="2:9" ht="12.75">
      <c r="B19" s="516" t="s">
        <v>1329</v>
      </c>
      <c r="C19" s="517" t="s">
        <v>726</v>
      </c>
      <c r="D19" s="518">
        <v>0</v>
      </c>
      <c r="E19" s="518">
        <v>0</v>
      </c>
      <c r="F19" s="518"/>
      <c r="G19" s="518">
        <v>0</v>
      </c>
      <c r="H19" s="519" t="s">
        <v>458</v>
      </c>
      <c r="I19" s="519" t="s">
        <v>458</v>
      </c>
    </row>
    <row r="20" spans="2:9" ht="13.5" thickBot="1">
      <c r="B20" s="434" t="s">
        <v>121</v>
      </c>
      <c r="C20" s="435" t="s">
        <v>463</v>
      </c>
      <c r="D20" s="436">
        <v>75.3</v>
      </c>
      <c r="E20" s="436">
        <v>12.81</v>
      </c>
      <c r="F20" s="436"/>
      <c r="G20" s="436">
        <v>12.81</v>
      </c>
      <c r="H20" s="437" t="s">
        <v>458</v>
      </c>
      <c r="I20" s="437">
        <v>1</v>
      </c>
    </row>
    <row r="21" spans="2:9" ht="13.5" thickBot="1">
      <c r="B21" s="520" t="s">
        <v>122</v>
      </c>
      <c r="C21" s="521" t="s">
        <v>464</v>
      </c>
      <c r="D21" s="522">
        <v>75.3</v>
      </c>
      <c r="E21" s="522">
        <v>12.81</v>
      </c>
      <c r="F21" s="522"/>
      <c r="G21" s="522">
        <v>12.81</v>
      </c>
      <c r="H21" s="523" t="s">
        <v>458</v>
      </c>
      <c r="I21" s="523">
        <v>1</v>
      </c>
    </row>
    <row r="22" spans="2:9" ht="13.5" thickBot="1">
      <c r="B22" s="427"/>
      <c r="C22" s="428"/>
      <c r="D22" s="428"/>
      <c r="E22" s="428"/>
      <c r="F22" s="428"/>
      <c r="G22" s="428"/>
      <c r="H22" s="429"/>
      <c r="I22" s="429"/>
    </row>
    <row r="23" spans="2:9" ht="13.5" thickBot="1">
      <c r="B23" s="509" t="s">
        <v>123</v>
      </c>
      <c r="C23" s="327"/>
      <c r="D23" s="508" t="s">
        <v>314</v>
      </c>
      <c r="E23" s="327"/>
      <c r="F23" s="327"/>
      <c r="G23" s="508"/>
      <c r="H23" s="327"/>
      <c r="I23" s="327"/>
    </row>
    <row r="24" spans="2:9" ht="13.5" thickBot="1">
      <c r="B24" s="427" t="s">
        <v>459</v>
      </c>
      <c r="C24" s="428" t="s">
        <v>460</v>
      </c>
      <c r="D24" s="428" t="s">
        <v>14</v>
      </c>
      <c r="E24" s="428" t="s">
        <v>15</v>
      </c>
      <c r="F24" s="428" t="s">
        <v>1242</v>
      </c>
      <c r="G24" s="428" t="s">
        <v>16</v>
      </c>
      <c r="H24" s="429" t="s">
        <v>17</v>
      </c>
      <c r="I24" s="429" t="s">
        <v>17</v>
      </c>
    </row>
    <row r="25" spans="2:9" ht="12.75">
      <c r="B25" s="430" t="s">
        <v>955</v>
      </c>
      <c r="C25" s="431" t="s">
        <v>465</v>
      </c>
      <c r="D25" s="432">
        <v>4338.3</v>
      </c>
      <c r="E25" s="432">
        <v>3209.97</v>
      </c>
      <c r="F25" s="432"/>
      <c r="G25" s="432">
        <v>3209.96</v>
      </c>
      <c r="H25" s="433" t="s">
        <v>458</v>
      </c>
      <c r="I25" s="433">
        <v>0.9999968847060877</v>
      </c>
    </row>
    <row r="26" spans="2:9" ht="12.75">
      <c r="B26" s="430" t="s">
        <v>956</v>
      </c>
      <c r="C26" s="431" t="s">
        <v>466</v>
      </c>
      <c r="D26" s="432">
        <v>3802</v>
      </c>
      <c r="E26" s="432">
        <v>266.29</v>
      </c>
      <c r="F26" s="432"/>
      <c r="G26" s="432">
        <v>266.29</v>
      </c>
      <c r="H26" s="433" t="s">
        <v>458</v>
      </c>
      <c r="I26" s="433">
        <v>1</v>
      </c>
    </row>
    <row r="27" spans="2:9" ht="12.75">
      <c r="B27" s="516" t="s">
        <v>124</v>
      </c>
      <c r="C27" s="517" t="s">
        <v>467</v>
      </c>
      <c r="D27" s="518">
        <v>8140.3</v>
      </c>
      <c r="E27" s="518">
        <v>3476.25</v>
      </c>
      <c r="F27" s="518"/>
      <c r="G27" s="518">
        <v>3476.25</v>
      </c>
      <c r="H27" s="519" t="s">
        <v>458</v>
      </c>
      <c r="I27" s="519">
        <v>1</v>
      </c>
    </row>
    <row r="28" spans="2:9" ht="12.75">
      <c r="B28" s="430" t="s">
        <v>957</v>
      </c>
      <c r="C28" s="431" t="s">
        <v>468</v>
      </c>
      <c r="D28" s="432">
        <v>235</v>
      </c>
      <c r="E28" s="432">
        <v>92.24</v>
      </c>
      <c r="F28" s="432"/>
      <c r="G28" s="432">
        <v>92.23</v>
      </c>
      <c r="H28" s="433" t="s">
        <v>458</v>
      </c>
      <c r="I28" s="433">
        <v>0.9998915871639203</v>
      </c>
    </row>
    <row r="29" spans="2:9" ht="12.75">
      <c r="B29" s="516" t="s">
        <v>125</v>
      </c>
      <c r="C29" s="517" t="s">
        <v>469</v>
      </c>
      <c r="D29" s="518">
        <v>235</v>
      </c>
      <c r="E29" s="518">
        <v>92.24</v>
      </c>
      <c r="F29" s="518"/>
      <c r="G29" s="518">
        <v>92.23</v>
      </c>
      <c r="H29" s="519" t="s">
        <v>458</v>
      </c>
      <c r="I29" s="519">
        <v>0.9998915871639203</v>
      </c>
    </row>
    <row r="30" spans="2:9" ht="12.75">
      <c r="B30" s="430" t="s">
        <v>1175</v>
      </c>
      <c r="C30" s="431" t="s">
        <v>1243</v>
      </c>
      <c r="D30" s="432">
        <v>101.91</v>
      </c>
      <c r="E30" s="432">
        <v>101.91</v>
      </c>
      <c r="F30" s="432"/>
      <c r="G30" s="432">
        <v>101.91</v>
      </c>
      <c r="H30" s="433" t="s">
        <v>458</v>
      </c>
      <c r="I30" s="433">
        <v>1</v>
      </c>
    </row>
    <row r="31" spans="2:9" ht="12.75">
      <c r="B31" s="516" t="s">
        <v>1176</v>
      </c>
      <c r="C31" s="517" t="s">
        <v>1177</v>
      </c>
      <c r="D31" s="518">
        <v>101.91</v>
      </c>
      <c r="E31" s="518">
        <v>101.91</v>
      </c>
      <c r="F31" s="518"/>
      <c r="G31" s="518">
        <v>101.91</v>
      </c>
      <c r="H31" s="519" t="s">
        <v>458</v>
      </c>
      <c r="I31" s="519">
        <v>1</v>
      </c>
    </row>
    <row r="32" spans="2:9" ht="12.75">
      <c r="B32" s="434" t="s">
        <v>126</v>
      </c>
      <c r="C32" s="435" t="s">
        <v>470</v>
      </c>
      <c r="D32" s="436">
        <v>8477.21</v>
      </c>
      <c r="E32" s="436">
        <v>3670.4</v>
      </c>
      <c r="F32" s="436"/>
      <c r="G32" s="436">
        <v>3670.4</v>
      </c>
      <c r="H32" s="437" t="s">
        <v>458</v>
      </c>
      <c r="I32" s="437">
        <v>1</v>
      </c>
    </row>
    <row r="33" spans="2:9" ht="12.75">
      <c r="B33" s="430" t="s">
        <v>958</v>
      </c>
      <c r="C33" s="431" t="s">
        <v>471</v>
      </c>
      <c r="D33" s="432">
        <v>112</v>
      </c>
      <c r="E33" s="432">
        <v>137.12</v>
      </c>
      <c r="F33" s="432"/>
      <c r="G33" s="432">
        <v>137.12</v>
      </c>
      <c r="H33" s="433" t="s">
        <v>458</v>
      </c>
      <c r="I33" s="433">
        <v>1</v>
      </c>
    </row>
    <row r="34" spans="2:9" ht="12.75">
      <c r="B34" s="516" t="s">
        <v>127</v>
      </c>
      <c r="C34" s="517" t="s">
        <v>471</v>
      </c>
      <c r="D34" s="518">
        <v>112</v>
      </c>
      <c r="E34" s="518">
        <v>137.12</v>
      </c>
      <c r="F34" s="518"/>
      <c r="G34" s="518">
        <v>137.12</v>
      </c>
      <c r="H34" s="519" t="s">
        <v>458</v>
      </c>
      <c r="I34" s="519">
        <v>1</v>
      </c>
    </row>
    <row r="35" spans="2:9" ht="12.75">
      <c r="B35" s="430" t="s">
        <v>959</v>
      </c>
      <c r="C35" s="431" t="s">
        <v>472</v>
      </c>
      <c r="D35" s="432">
        <v>1338.49</v>
      </c>
      <c r="E35" s="432">
        <v>735.5</v>
      </c>
      <c r="F35" s="432"/>
      <c r="G35" s="432">
        <v>735.5</v>
      </c>
      <c r="H35" s="433" t="s">
        <v>458</v>
      </c>
      <c r="I35" s="433">
        <v>1</v>
      </c>
    </row>
    <row r="36" spans="2:9" ht="12.75">
      <c r="B36" s="516" t="s">
        <v>128</v>
      </c>
      <c r="C36" s="517" t="s">
        <v>473</v>
      </c>
      <c r="D36" s="518">
        <v>1338.49</v>
      </c>
      <c r="E36" s="518">
        <v>735.5</v>
      </c>
      <c r="F36" s="518"/>
      <c r="G36" s="518">
        <v>735.5</v>
      </c>
      <c r="H36" s="519" t="s">
        <v>458</v>
      </c>
      <c r="I36" s="519">
        <v>1</v>
      </c>
    </row>
    <row r="37" spans="2:9" ht="12.75">
      <c r="B37" s="430" t="s">
        <v>960</v>
      </c>
      <c r="C37" s="431" t="s">
        <v>474</v>
      </c>
      <c r="D37" s="432">
        <v>101</v>
      </c>
      <c r="E37" s="432">
        <v>4</v>
      </c>
      <c r="F37" s="432"/>
      <c r="G37" s="432">
        <v>4</v>
      </c>
      <c r="H37" s="433" t="s">
        <v>458</v>
      </c>
      <c r="I37" s="433">
        <v>1</v>
      </c>
    </row>
    <row r="38" spans="2:9" ht="12.75">
      <c r="B38" s="516" t="s">
        <v>129</v>
      </c>
      <c r="C38" s="517" t="s">
        <v>475</v>
      </c>
      <c r="D38" s="518">
        <v>101</v>
      </c>
      <c r="E38" s="518">
        <v>4</v>
      </c>
      <c r="F38" s="518"/>
      <c r="G38" s="518">
        <v>4</v>
      </c>
      <c r="H38" s="519" t="s">
        <v>458</v>
      </c>
      <c r="I38" s="519">
        <v>1</v>
      </c>
    </row>
    <row r="39" spans="2:9" ht="13.5" thickBot="1">
      <c r="B39" s="434" t="s">
        <v>130</v>
      </c>
      <c r="C39" s="435" t="s">
        <v>476</v>
      </c>
      <c r="D39" s="436">
        <v>1551.49</v>
      </c>
      <c r="E39" s="436">
        <v>876.63</v>
      </c>
      <c r="F39" s="436"/>
      <c r="G39" s="436">
        <v>876.62</v>
      </c>
      <c r="H39" s="437" t="s">
        <v>458</v>
      </c>
      <c r="I39" s="437">
        <v>0.9999885926787813</v>
      </c>
    </row>
    <row r="40" spans="2:9" ht="13.5" thickBot="1">
      <c r="B40" s="520" t="s">
        <v>131</v>
      </c>
      <c r="C40" s="521" t="s">
        <v>477</v>
      </c>
      <c r="D40" s="522">
        <v>10028.7</v>
      </c>
      <c r="E40" s="522">
        <v>4547.03</v>
      </c>
      <c r="F40" s="522"/>
      <c r="G40" s="522">
        <v>4547.02</v>
      </c>
      <c r="H40" s="523" t="s">
        <v>458</v>
      </c>
      <c r="I40" s="523">
        <v>0.999997800762256</v>
      </c>
    </row>
    <row r="41" spans="2:9" ht="13.5" thickBot="1">
      <c r="B41" s="427"/>
      <c r="C41" s="428"/>
      <c r="D41" s="428"/>
      <c r="E41" s="428"/>
      <c r="F41" s="428"/>
      <c r="G41" s="428"/>
      <c r="H41" s="429"/>
      <c r="I41" s="429"/>
    </row>
    <row r="42" spans="2:9" ht="13.5" thickBot="1">
      <c r="B42" s="509" t="s">
        <v>132</v>
      </c>
      <c r="C42" s="327"/>
      <c r="D42" s="508" t="s">
        <v>314</v>
      </c>
      <c r="E42" s="327"/>
      <c r="F42" s="327"/>
      <c r="G42" s="508"/>
      <c r="H42" s="327"/>
      <c r="I42" s="327"/>
    </row>
    <row r="43" spans="2:9" ht="13.5" thickBot="1">
      <c r="B43" s="427" t="s">
        <v>459</v>
      </c>
      <c r="C43" s="428" t="s">
        <v>460</v>
      </c>
      <c r="D43" s="428" t="s">
        <v>14</v>
      </c>
      <c r="E43" s="428" t="s">
        <v>15</v>
      </c>
      <c r="F43" s="428" t="s">
        <v>1242</v>
      </c>
      <c r="G43" s="428" t="s">
        <v>16</v>
      </c>
      <c r="H43" s="429" t="s">
        <v>17</v>
      </c>
      <c r="I43" s="429" t="s">
        <v>17</v>
      </c>
    </row>
    <row r="44" spans="2:9" ht="12.75">
      <c r="B44" s="430" t="s">
        <v>961</v>
      </c>
      <c r="C44" s="431" t="s">
        <v>962</v>
      </c>
      <c r="D44" s="432">
        <v>2433.31</v>
      </c>
      <c r="E44" s="432">
        <v>2422.3</v>
      </c>
      <c r="F44" s="432"/>
      <c r="G44" s="432">
        <v>2422.3</v>
      </c>
      <c r="H44" s="433" t="s">
        <v>458</v>
      </c>
      <c r="I44" s="433">
        <v>1</v>
      </c>
    </row>
    <row r="45" spans="2:9" ht="12.75">
      <c r="B45" s="430" t="s">
        <v>963</v>
      </c>
      <c r="C45" s="431" t="s">
        <v>478</v>
      </c>
      <c r="D45" s="432">
        <v>5560.57</v>
      </c>
      <c r="E45" s="432">
        <v>10801.07</v>
      </c>
      <c r="F45" s="432"/>
      <c r="G45" s="432">
        <v>10801.06</v>
      </c>
      <c r="H45" s="433" t="s">
        <v>458</v>
      </c>
      <c r="I45" s="433">
        <v>0.9999990741658003</v>
      </c>
    </row>
    <row r="46" spans="2:9" ht="12.75">
      <c r="B46" s="516" t="s">
        <v>133</v>
      </c>
      <c r="C46" s="517" t="s">
        <v>479</v>
      </c>
      <c r="D46" s="518">
        <v>7993.88</v>
      </c>
      <c r="E46" s="518">
        <v>13223.36</v>
      </c>
      <c r="F46" s="518"/>
      <c r="G46" s="518">
        <v>13223.36</v>
      </c>
      <c r="H46" s="519" t="s">
        <v>458</v>
      </c>
      <c r="I46" s="519">
        <v>1</v>
      </c>
    </row>
    <row r="47" spans="2:9" ht="12.75">
      <c r="B47" s="434" t="s">
        <v>134</v>
      </c>
      <c r="C47" s="435" t="s">
        <v>480</v>
      </c>
      <c r="D47" s="436">
        <v>7993.88</v>
      </c>
      <c r="E47" s="436">
        <v>13223.36</v>
      </c>
      <c r="F47" s="436"/>
      <c r="G47" s="436">
        <v>13223.36</v>
      </c>
      <c r="H47" s="437" t="s">
        <v>458</v>
      </c>
      <c r="I47" s="437">
        <v>1</v>
      </c>
    </row>
    <row r="48" spans="2:9" ht="12.75">
      <c r="B48" s="430" t="s">
        <v>1330</v>
      </c>
      <c r="C48" s="431" t="s">
        <v>1331</v>
      </c>
      <c r="D48" s="432">
        <v>0</v>
      </c>
      <c r="E48" s="432">
        <v>20</v>
      </c>
      <c r="F48" s="432"/>
      <c r="G48" s="432">
        <v>20</v>
      </c>
      <c r="H48" s="433" t="s">
        <v>458</v>
      </c>
      <c r="I48" s="433">
        <v>1</v>
      </c>
    </row>
    <row r="49" spans="2:9" ht="12.75">
      <c r="B49" s="516" t="s">
        <v>1332</v>
      </c>
      <c r="C49" s="517" t="s">
        <v>1333</v>
      </c>
      <c r="D49" s="518">
        <v>0</v>
      </c>
      <c r="E49" s="518">
        <v>20</v>
      </c>
      <c r="F49" s="518"/>
      <c r="G49" s="518">
        <v>20</v>
      </c>
      <c r="H49" s="519" t="s">
        <v>458</v>
      </c>
      <c r="I49" s="519">
        <v>1</v>
      </c>
    </row>
    <row r="50" spans="2:9" ht="12.75">
      <c r="B50" s="434" t="s">
        <v>1334</v>
      </c>
      <c r="C50" s="435" t="s">
        <v>480</v>
      </c>
      <c r="D50" s="436">
        <v>0</v>
      </c>
      <c r="E50" s="436">
        <v>20</v>
      </c>
      <c r="F50" s="436"/>
      <c r="G50" s="436">
        <v>20</v>
      </c>
      <c r="H50" s="437" t="s">
        <v>458</v>
      </c>
      <c r="I50" s="437">
        <v>1</v>
      </c>
    </row>
    <row r="51" spans="2:9" ht="12.75">
      <c r="B51" s="430" t="s">
        <v>964</v>
      </c>
      <c r="C51" s="431" t="s">
        <v>481</v>
      </c>
      <c r="D51" s="432">
        <v>711.64</v>
      </c>
      <c r="E51" s="432">
        <v>697.63</v>
      </c>
      <c r="F51" s="432"/>
      <c r="G51" s="432">
        <v>697.62</v>
      </c>
      <c r="H51" s="433" t="s">
        <v>458</v>
      </c>
      <c r="I51" s="433">
        <v>0.999985665754053</v>
      </c>
    </row>
    <row r="52" spans="2:9" ht="12.75">
      <c r="B52" s="430" t="s">
        <v>965</v>
      </c>
      <c r="C52" s="431" t="s">
        <v>482</v>
      </c>
      <c r="D52" s="432">
        <v>1566.31</v>
      </c>
      <c r="E52" s="432">
        <v>2215.05</v>
      </c>
      <c r="F52" s="432"/>
      <c r="G52" s="432">
        <v>2215.04</v>
      </c>
      <c r="H52" s="433" t="s">
        <v>458</v>
      </c>
      <c r="I52" s="433">
        <v>0.9999954854292227</v>
      </c>
    </row>
    <row r="53" spans="2:9" ht="12.75">
      <c r="B53" s="516" t="s">
        <v>135</v>
      </c>
      <c r="C53" s="517" t="s">
        <v>483</v>
      </c>
      <c r="D53" s="518">
        <v>2277.95</v>
      </c>
      <c r="E53" s="518">
        <v>2912.68</v>
      </c>
      <c r="F53" s="518"/>
      <c r="G53" s="518">
        <v>2912.67</v>
      </c>
      <c r="H53" s="519" t="s">
        <v>458</v>
      </c>
      <c r="I53" s="519">
        <v>0.9999965667357898</v>
      </c>
    </row>
    <row r="54" spans="2:9" ht="12.75">
      <c r="B54" s="430" t="s">
        <v>966</v>
      </c>
      <c r="C54" s="431" t="s">
        <v>484</v>
      </c>
      <c r="D54" s="432">
        <v>15625.54</v>
      </c>
      <c r="E54" s="432">
        <v>344</v>
      </c>
      <c r="F54" s="432"/>
      <c r="G54" s="432">
        <v>344</v>
      </c>
      <c r="H54" s="433" t="s">
        <v>458</v>
      </c>
      <c r="I54" s="433">
        <v>1</v>
      </c>
    </row>
    <row r="55" spans="2:9" ht="12.75">
      <c r="B55" s="430" t="s">
        <v>967</v>
      </c>
      <c r="C55" s="431" t="s">
        <v>485</v>
      </c>
      <c r="D55" s="432">
        <v>464.1</v>
      </c>
      <c r="E55" s="432">
        <v>600</v>
      </c>
      <c r="F55" s="432"/>
      <c r="G55" s="432">
        <v>599.99</v>
      </c>
      <c r="H55" s="433" t="s">
        <v>458</v>
      </c>
      <c r="I55" s="433">
        <v>0.9999833333333333</v>
      </c>
    </row>
    <row r="56" spans="2:9" ht="12.75">
      <c r="B56" s="516" t="s">
        <v>136</v>
      </c>
      <c r="C56" s="517" t="s">
        <v>486</v>
      </c>
      <c r="D56" s="518">
        <v>16089.64</v>
      </c>
      <c r="E56" s="518">
        <v>944</v>
      </c>
      <c r="F56" s="518"/>
      <c r="G56" s="518">
        <v>943.99</v>
      </c>
      <c r="H56" s="519" t="s">
        <v>458</v>
      </c>
      <c r="I56" s="519">
        <v>0.999989406779661</v>
      </c>
    </row>
    <row r="57" spans="2:9" ht="12.75">
      <c r="B57" s="430" t="s">
        <v>968</v>
      </c>
      <c r="C57" s="431" t="s">
        <v>273</v>
      </c>
      <c r="D57" s="432">
        <v>0</v>
      </c>
      <c r="E57" s="432">
        <v>46.05</v>
      </c>
      <c r="F57" s="432"/>
      <c r="G57" s="432">
        <v>46.05</v>
      </c>
      <c r="H57" s="433" t="s">
        <v>458</v>
      </c>
      <c r="I57" s="433">
        <v>1</v>
      </c>
    </row>
    <row r="58" spans="2:9" ht="12.75">
      <c r="B58" s="516" t="s">
        <v>137</v>
      </c>
      <c r="C58" s="517" t="s">
        <v>274</v>
      </c>
      <c r="D58" s="518">
        <v>0</v>
      </c>
      <c r="E58" s="518">
        <v>46.05</v>
      </c>
      <c r="F58" s="518"/>
      <c r="G58" s="518">
        <v>46.05</v>
      </c>
      <c r="H58" s="519" t="s">
        <v>458</v>
      </c>
      <c r="I58" s="519">
        <v>1</v>
      </c>
    </row>
    <row r="59" spans="2:9" ht="12.75">
      <c r="B59" s="430" t="s">
        <v>969</v>
      </c>
      <c r="C59" s="431" t="s">
        <v>275</v>
      </c>
      <c r="D59" s="432">
        <v>59.56</v>
      </c>
      <c r="E59" s="432">
        <v>68.36</v>
      </c>
      <c r="F59" s="432"/>
      <c r="G59" s="432">
        <v>68.36</v>
      </c>
      <c r="H59" s="433" t="s">
        <v>458</v>
      </c>
      <c r="I59" s="433">
        <v>1</v>
      </c>
    </row>
    <row r="60" spans="2:9" ht="12.75">
      <c r="B60" s="430" t="s">
        <v>970</v>
      </c>
      <c r="C60" s="431" t="s">
        <v>276</v>
      </c>
      <c r="D60" s="432">
        <v>212</v>
      </c>
      <c r="E60" s="432">
        <v>156.23</v>
      </c>
      <c r="F60" s="432"/>
      <c r="G60" s="432">
        <v>156.23</v>
      </c>
      <c r="H60" s="433" t="s">
        <v>458</v>
      </c>
      <c r="I60" s="433">
        <v>1</v>
      </c>
    </row>
    <row r="61" spans="2:9" ht="12.75">
      <c r="B61" s="516" t="s">
        <v>138</v>
      </c>
      <c r="C61" s="517" t="s">
        <v>277</v>
      </c>
      <c r="D61" s="518">
        <v>271.56</v>
      </c>
      <c r="E61" s="518">
        <v>224.59</v>
      </c>
      <c r="F61" s="518"/>
      <c r="G61" s="518">
        <v>224.59</v>
      </c>
      <c r="H61" s="519" t="s">
        <v>458</v>
      </c>
      <c r="I61" s="519">
        <v>1</v>
      </c>
    </row>
    <row r="62" spans="2:9" ht="12.75">
      <c r="B62" s="430" t="s">
        <v>971</v>
      </c>
      <c r="C62" s="431" t="s">
        <v>278</v>
      </c>
      <c r="D62" s="432">
        <v>217</v>
      </c>
      <c r="E62" s="432">
        <v>134.53</v>
      </c>
      <c r="F62" s="432"/>
      <c r="G62" s="432">
        <v>134.53</v>
      </c>
      <c r="H62" s="433" t="s">
        <v>458</v>
      </c>
      <c r="I62" s="433">
        <v>1</v>
      </c>
    </row>
    <row r="63" spans="2:9" ht="12.75">
      <c r="B63" s="516" t="s">
        <v>139</v>
      </c>
      <c r="C63" s="517" t="s">
        <v>279</v>
      </c>
      <c r="D63" s="518">
        <v>217</v>
      </c>
      <c r="E63" s="518">
        <v>134.53</v>
      </c>
      <c r="F63" s="518"/>
      <c r="G63" s="518">
        <v>134.53</v>
      </c>
      <c r="H63" s="519" t="s">
        <v>458</v>
      </c>
      <c r="I63" s="519">
        <v>1</v>
      </c>
    </row>
    <row r="64" spans="2:9" ht="12.75">
      <c r="B64" s="434" t="s">
        <v>140</v>
      </c>
      <c r="C64" s="435" t="s">
        <v>280</v>
      </c>
      <c r="D64" s="436">
        <v>18856.15</v>
      </c>
      <c r="E64" s="436">
        <v>4261.85</v>
      </c>
      <c r="F64" s="436"/>
      <c r="G64" s="436">
        <v>4261.83</v>
      </c>
      <c r="H64" s="437" t="s">
        <v>458</v>
      </c>
      <c r="I64" s="437">
        <v>0.9999953072022713</v>
      </c>
    </row>
    <row r="65" spans="2:9" ht="12.75">
      <c r="B65" s="430" t="s">
        <v>1335</v>
      </c>
      <c r="C65" s="431" t="s">
        <v>1336</v>
      </c>
      <c r="D65" s="432">
        <v>0</v>
      </c>
      <c r="E65" s="432">
        <v>127.05</v>
      </c>
      <c r="F65" s="432"/>
      <c r="G65" s="432">
        <v>127.05</v>
      </c>
      <c r="H65" s="433" t="s">
        <v>458</v>
      </c>
      <c r="I65" s="433">
        <v>1</v>
      </c>
    </row>
    <row r="66" spans="2:9" ht="12.75">
      <c r="B66" s="430" t="s">
        <v>972</v>
      </c>
      <c r="C66" s="431" t="s">
        <v>1337</v>
      </c>
      <c r="D66" s="432">
        <v>284.5</v>
      </c>
      <c r="E66" s="432">
        <v>1244.96</v>
      </c>
      <c r="F66" s="432"/>
      <c r="G66" s="432">
        <v>1244.95</v>
      </c>
      <c r="H66" s="433" t="s">
        <v>458</v>
      </c>
      <c r="I66" s="433">
        <v>0.9999919676134174</v>
      </c>
    </row>
    <row r="67" spans="2:9" ht="12.75">
      <c r="B67" s="516" t="s">
        <v>141</v>
      </c>
      <c r="C67" s="517" t="s">
        <v>340</v>
      </c>
      <c r="D67" s="518">
        <v>284.5</v>
      </c>
      <c r="E67" s="518">
        <v>1372.01</v>
      </c>
      <c r="F67" s="518"/>
      <c r="G67" s="518">
        <v>1372</v>
      </c>
      <c r="H67" s="519" t="s">
        <v>458</v>
      </c>
      <c r="I67" s="519">
        <v>0.9999927114233861</v>
      </c>
    </row>
    <row r="68" spans="2:9" ht="12.75">
      <c r="B68" s="430" t="s">
        <v>973</v>
      </c>
      <c r="C68" s="431" t="s">
        <v>341</v>
      </c>
      <c r="D68" s="432">
        <v>120</v>
      </c>
      <c r="E68" s="432">
        <v>285.32</v>
      </c>
      <c r="F68" s="432"/>
      <c r="G68" s="432">
        <v>285.32</v>
      </c>
      <c r="H68" s="433" t="s">
        <v>458</v>
      </c>
      <c r="I68" s="433">
        <v>1</v>
      </c>
    </row>
    <row r="69" spans="2:9" ht="12.75">
      <c r="B69" s="430" t="s">
        <v>974</v>
      </c>
      <c r="C69" s="431" t="s">
        <v>282</v>
      </c>
      <c r="D69" s="432">
        <v>517.2</v>
      </c>
      <c r="E69" s="432">
        <v>638.29</v>
      </c>
      <c r="F69" s="432"/>
      <c r="G69" s="432">
        <v>638.29</v>
      </c>
      <c r="H69" s="433" t="s">
        <v>458</v>
      </c>
      <c r="I69" s="433">
        <v>1</v>
      </c>
    </row>
    <row r="70" spans="2:9" ht="12.75">
      <c r="B70" s="516" t="s">
        <v>142</v>
      </c>
      <c r="C70" s="517" t="s">
        <v>283</v>
      </c>
      <c r="D70" s="518">
        <v>637.2</v>
      </c>
      <c r="E70" s="518">
        <v>923.61</v>
      </c>
      <c r="F70" s="518"/>
      <c r="G70" s="518">
        <v>923.61</v>
      </c>
      <c r="H70" s="519" t="s">
        <v>458</v>
      </c>
      <c r="I70" s="519">
        <v>1</v>
      </c>
    </row>
    <row r="71" spans="2:9" ht="12.75">
      <c r="B71" s="434" t="s">
        <v>143</v>
      </c>
      <c r="C71" s="435" t="s">
        <v>284</v>
      </c>
      <c r="D71" s="436">
        <v>921.7</v>
      </c>
      <c r="E71" s="436">
        <v>2295.61</v>
      </c>
      <c r="F71" s="436"/>
      <c r="G71" s="436">
        <v>2295.61</v>
      </c>
      <c r="H71" s="437" t="s">
        <v>458</v>
      </c>
      <c r="I71" s="437">
        <v>1</v>
      </c>
    </row>
    <row r="72" spans="2:9" ht="12.75">
      <c r="B72" s="430" t="s">
        <v>975</v>
      </c>
      <c r="C72" s="431" t="s">
        <v>285</v>
      </c>
      <c r="D72" s="432">
        <v>0</v>
      </c>
      <c r="E72" s="432">
        <v>30</v>
      </c>
      <c r="F72" s="432"/>
      <c r="G72" s="432">
        <v>30</v>
      </c>
      <c r="H72" s="433" t="s">
        <v>458</v>
      </c>
      <c r="I72" s="433">
        <v>1</v>
      </c>
    </row>
    <row r="73" spans="2:9" ht="12.75">
      <c r="B73" s="516" t="s">
        <v>144</v>
      </c>
      <c r="C73" s="517" t="s">
        <v>286</v>
      </c>
      <c r="D73" s="518">
        <v>0</v>
      </c>
      <c r="E73" s="518">
        <v>30</v>
      </c>
      <c r="F73" s="518"/>
      <c r="G73" s="518">
        <v>30</v>
      </c>
      <c r="H73" s="519" t="s">
        <v>458</v>
      </c>
      <c r="I73" s="519">
        <v>1</v>
      </c>
    </row>
    <row r="74" spans="2:9" ht="12.75">
      <c r="B74" s="434" t="s">
        <v>145</v>
      </c>
      <c r="C74" s="435" t="s">
        <v>287</v>
      </c>
      <c r="D74" s="436">
        <v>0</v>
      </c>
      <c r="E74" s="436">
        <v>30</v>
      </c>
      <c r="F74" s="436"/>
      <c r="G74" s="436">
        <v>30</v>
      </c>
      <c r="H74" s="437" t="s">
        <v>458</v>
      </c>
      <c r="I74" s="437">
        <v>1</v>
      </c>
    </row>
    <row r="75" spans="2:9" ht="12.75">
      <c r="B75" s="430" t="s">
        <v>976</v>
      </c>
      <c r="C75" s="431" t="s">
        <v>343</v>
      </c>
      <c r="D75" s="432">
        <v>0.22</v>
      </c>
      <c r="E75" s="432">
        <v>372.91</v>
      </c>
      <c r="F75" s="432"/>
      <c r="G75" s="432">
        <v>372.91</v>
      </c>
      <c r="H75" s="433" t="s">
        <v>458</v>
      </c>
      <c r="I75" s="433">
        <v>1</v>
      </c>
    </row>
    <row r="76" spans="2:9" ht="12.75">
      <c r="B76" s="430" t="s">
        <v>977</v>
      </c>
      <c r="C76" s="431" t="s">
        <v>288</v>
      </c>
      <c r="D76" s="432">
        <v>25</v>
      </c>
      <c r="E76" s="432">
        <v>11.93</v>
      </c>
      <c r="F76" s="432"/>
      <c r="G76" s="432">
        <v>11.93</v>
      </c>
      <c r="H76" s="433" t="s">
        <v>458</v>
      </c>
      <c r="I76" s="433">
        <v>1</v>
      </c>
    </row>
    <row r="77" spans="2:9" ht="12.75">
      <c r="B77" s="516" t="s">
        <v>146</v>
      </c>
      <c r="C77" s="517" t="s">
        <v>291</v>
      </c>
      <c r="D77" s="518">
        <v>25.22</v>
      </c>
      <c r="E77" s="518">
        <v>384.85</v>
      </c>
      <c r="F77" s="518"/>
      <c r="G77" s="518">
        <v>384.84</v>
      </c>
      <c r="H77" s="519" t="s">
        <v>458</v>
      </c>
      <c r="I77" s="519">
        <v>0.9999740158503312</v>
      </c>
    </row>
    <row r="78" spans="2:9" ht="12.75">
      <c r="B78" s="430" t="s">
        <v>978</v>
      </c>
      <c r="C78" s="431" t="s">
        <v>350</v>
      </c>
      <c r="D78" s="432">
        <v>2235</v>
      </c>
      <c r="E78" s="432">
        <v>1580</v>
      </c>
      <c r="F78" s="432"/>
      <c r="G78" s="432">
        <v>1580</v>
      </c>
      <c r="H78" s="433" t="s">
        <v>458</v>
      </c>
      <c r="I78" s="433">
        <v>1</v>
      </c>
    </row>
    <row r="79" spans="2:9" ht="12.75">
      <c r="B79" s="430" t="s">
        <v>979</v>
      </c>
      <c r="C79" s="431" t="s">
        <v>349</v>
      </c>
      <c r="D79" s="432">
        <v>1236.65</v>
      </c>
      <c r="E79" s="432">
        <v>682.16</v>
      </c>
      <c r="F79" s="432"/>
      <c r="G79" s="432">
        <v>682.16</v>
      </c>
      <c r="H79" s="433" t="s">
        <v>458</v>
      </c>
      <c r="I79" s="433">
        <v>1</v>
      </c>
    </row>
    <row r="80" spans="2:9" ht="12.75">
      <c r="B80" s="430" t="s">
        <v>980</v>
      </c>
      <c r="C80" s="431" t="s">
        <v>292</v>
      </c>
      <c r="D80" s="432">
        <v>13448.73</v>
      </c>
      <c r="E80" s="432">
        <v>3358.41</v>
      </c>
      <c r="F80" s="432"/>
      <c r="G80" s="432">
        <v>3358.4</v>
      </c>
      <c r="H80" s="433" t="s">
        <v>458</v>
      </c>
      <c r="I80" s="433">
        <v>0.9999970224004813</v>
      </c>
    </row>
    <row r="81" spans="2:9" ht="12.75">
      <c r="B81" s="516" t="s">
        <v>147</v>
      </c>
      <c r="C81" s="517" t="s">
        <v>294</v>
      </c>
      <c r="D81" s="518">
        <v>16920.38</v>
      </c>
      <c r="E81" s="518">
        <v>5620.57</v>
      </c>
      <c r="F81" s="518"/>
      <c r="G81" s="518">
        <v>5620.56</v>
      </c>
      <c r="H81" s="519" t="s">
        <v>458</v>
      </c>
      <c r="I81" s="519">
        <v>0.9999982208210201</v>
      </c>
    </row>
    <row r="82" spans="2:9" ht="12.75">
      <c r="B82" s="434" t="s">
        <v>148</v>
      </c>
      <c r="C82" s="435" t="s">
        <v>295</v>
      </c>
      <c r="D82" s="436">
        <v>16945.6</v>
      </c>
      <c r="E82" s="436">
        <v>6005.42</v>
      </c>
      <c r="F82" s="436"/>
      <c r="G82" s="436">
        <v>6005.41</v>
      </c>
      <c r="H82" s="437" t="s">
        <v>458</v>
      </c>
      <c r="I82" s="437">
        <v>0.9999983348375301</v>
      </c>
    </row>
    <row r="83" spans="2:9" ht="12.75">
      <c r="B83" s="430" t="s">
        <v>981</v>
      </c>
      <c r="C83" s="431" t="s">
        <v>296</v>
      </c>
      <c r="D83" s="432">
        <v>2493.8</v>
      </c>
      <c r="E83" s="432">
        <v>2245.95</v>
      </c>
      <c r="F83" s="432"/>
      <c r="G83" s="432">
        <v>2245.94</v>
      </c>
      <c r="H83" s="433" t="s">
        <v>458</v>
      </c>
      <c r="I83" s="433">
        <v>0.9999955475411297</v>
      </c>
    </row>
    <row r="84" spans="2:9" ht="12.75">
      <c r="B84" s="430" t="s">
        <v>982</v>
      </c>
      <c r="C84" s="431" t="s">
        <v>112</v>
      </c>
      <c r="D84" s="432">
        <v>6670.55</v>
      </c>
      <c r="E84" s="432">
        <v>5961.65</v>
      </c>
      <c r="F84" s="432"/>
      <c r="G84" s="432">
        <v>5961.65</v>
      </c>
      <c r="H84" s="433" t="s">
        <v>458</v>
      </c>
      <c r="I84" s="433">
        <v>1</v>
      </c>
    </row>
    <row r="85" spans="2:9" ht="12.75">
      <c r="B85" s="430" t="s">
        <v>983</v>
      </c>
      <c r="C85" s="431" t="s">
        <v>113</v>
      </c>
      <c r="D85" s="432">
        <v>1443.5</v>
      </c>
      <c r="E85" s="432">
        <v>1801.07</v>
      </c>
      <c r="F85" s="432"/>
      <c r="G85" s="432">
        <v>1801.06</v>
      </c>
      <c r="H85" s="433" t="s">
        <v>458</v>
      </c>
      <c r="I85" s="433">
        <v>0.9999944477449516</v>
      </c>
    </row>
    <row r="86" spans="2:9" ht="12.75">
      <c r="B86" s="430" t="s">
        <v>1338</v>
      </c>
      <c r="C86" s="431" t="s">
        <v>1339</v>
      </c>
      <c r="D86" s="432">
        <v>0</v>
      </c>
      <c r="E86" s="432">
        <v>93.17</v>
      </c>
      <c r="F86" s="432"/>
      <c r="G86" s="432">
        <v>93.17</v>
      </c>
      <c r="H86" s="433" t="s">
        <v>458</v>
      </c>
      <c r="I86" s="433">
        <v>1</v>
      </c>
    </row>
    <row r="87" spans="2:9" ht="12.75">
      <c r="B87" s="516" t="s">
        <v>149</v>
      </c>
      <c r="C87" s="517" t="s">
        <v>114</v>
      </c>
      <c r="D87" s="518">
        <v>10607.85</v>
      </c>
      <c r="E87" s="518">
        <v>10101.84</v>
      </c>
      <c r="F87" s="518"/>
      <c r="G87" s="518">
        <v>10101.82</v>
      </c>
      <c r="H87" s="519" t="s">
        <v>458</v>
      </c>
      <c r="I87" s="519">
        <v>0.9999980201626634</v>
      </c>
    </row>
    <row r="88" spans="2:9" ht="15.75" customHeight="1">
      <c r="B88" s="430" t="s">
        <v>1244</v>
      </c>
      <c r="C88" s="431" t="s">
        <v>1245</v>
      </c>
      <c r="D88" s="432">
        <v>6188.06</v>
      </c>
      <c r="E88" s="432">
        <v>6015.56</v>
      </c>
      <c r="F88" s="432"/>
      <c r="G88" s="432">
        <v>6015.56</v>
      </c>
      <c r="H88" s="433" t="s">
        <v>458</v>
      </c>
      <c r="I88" s="433">
        <v>1</v>
      </c>
    </row>
    <row r="89" spans="2:9" ht="12.75">
      <c r="B89" s="430" t="s">
        <v>984</v>
      </c>
      <c r="C89" s="431" t="s">
        <v>115</v>
      </c>
      <c r="D89" s="432">
        <v>3551.46</v>
      </c>
      <c r="E89" s="432">
        <v>3173.18</v>
      </c>
      <c r="F89" s="432"/>
      <c r="G89" s="432">
        <v>3173.17</v>
      </c>
      <c r="H89" s="433" t="s">
        <v>458</v>
      </c>
      <c r="I89" s="433">
        <v>0.9999968485872217</v>
      </c>
    </row>
    <row r="90" spans="2:9" ht="12.75">
      <c r="B90" s="516" t="s">
        <v>150</v>
      </c>
      <c r="C90" s="517" t="s">
        <v>116</v>
      </c>
      <c r="D90" s="518">
        <v>9739.52</v>
      </c>
      <c r="E90" s="518">
        <v>9188.74</v>
      </c>
      <c r="F90" s="518"/>
      <c r="G90" s="518">
        <v>9188.73</v>
      </c>
      <c r="H90" s="519" t="s">
        <v>458</v>
      </c>
      <c r="I90" s="519">
        <v>0.9999989117115078</v>
      </c>
    </row>
    <row r="91" spans="2:9" ht="13.5" thickBot="1">
      <c r="B91" s="434" t="s">
        <v>151</v>
      </c>
      <c r="C91" s="435" t="s">
        <v>117</v>
      </c>
      <c r="D91" s="436">
        <v>20347.38</v>
      </c>
      <c r="E91" s="436">
        <v>19290.58</v>
      </c>
      <c r="F91" s="436"/>
      <c r="G91" s="436">
        <v>19290.56</v>
      </c>
      <c r="H91" s="437" t="s">
        <v>458</v>
      </c>
      <c r="I91" s="437">
        <v>0.9999989632245375</v>
      </c>
    </row>
    <row r="92" spans="2:9" ht="13.5" thickBot="1">
      <c r="B92" s="520" t="s">
        <v>152</v>
      </c>
      <c r="C92" s="521" t="s">
        <v>118</v>
      </c>
      <c r="D92" s="522">
        <v>65064.7</v>
      </c>
      <c r="E92" s="522">
        <v>45126.82</v>
      </c>
      <c r="F92" s="522"/>
      <c r="G92" s="522">
        <v>45126.76</v>
      </c>
      <c r="H92" s="523" t="s">
        <v>458</v>
      </c>
      <c r="I92" s="523">
        <v>0.9999986704137362</v>
      </c>
    </row>
    <row r="93" spans="2:9" ht="12.75">
      <c r="B93" s="430"/>
      <c r="C93" s="431"/>
      <c r="D93" s="432"/>
      <c r="E93" s="432"/>
      <c r="F93" s="432"/>
      <c r="G93" s="432"/>
      <c r="H93" s="433"/>
      <c r="I93" s="433"/>
    </row>
    <row r="94" spans="2:9" ht="13.5" thickBot="1">
      <c r="B94" s="509" t="s">
        <v>153</v>
      </c>
      <c r="C94" s="327"/>
      <c r="D94" s="508" t="s">
        <v>314</v>
      </c>
      <c r="E94" s="327"/>
      <c r="F94" s="327"/>
      <c r="G94" s="508"/>
      <c r="H94" s="327"/>
      <c r="I94" s="327"/>
    </row>
    <row r="95" spans="2:9" ht="13.5" thickBot="1">
      <c r="B95" s="427" t="s">
        <v>459</v>
      </c>
      <c r="C95" s="428" t="s">
        <v>460</v>
      </c>
      <c r="D95" s="428" t="s">
        <v>14</v>
      </c>
      <c r="E95" s="428" t="s">
        <v>15</v>
      </c>
      <c r="F95" s="428" t="s">
        <v>1242</v>
      </c>
      <c r="G95" s="428" t="s">
        <v>16</v>
      </c>
      <c r="H95" s="429" t="s">
        <v>17</v>
      </c>
      <c r="I95" s="429" t="s">
        <v>17</v>
      </c>
    </row>
    <row r="96" spans="2:9" ht="12.75">
      <c r="B96" s="430" t="s">
        <v>1071</v>
      </c>
      <c r="C96" s="431" t="s">
        <v>1072</v>
      </c>
      <c r="D96" s="432">
        <v>0</v>
      </c>
      <c r="E96" s="432">
        <v>10</v>
      </c>
      <c r="F96" s="432"/>
      <c r="G96" s="432">
        <v>10</v>
      </c>
      <c r="H96" s="433" t="s">
        <v>458</v>
      </c>
      <c r="I96" s="433">
        <v>1</v>
      </c>
    </row>
    <row r="97" spans="2:9" ht="12.75">
      <c r="B97" s="516" t="s">
        <v>1073</v>
      </c>
      <c r="C97" s="517" t="s">
        <v>1074</v>
      </c>
      <c r="D97" s="518">
        <v>0</v>
      </c>
      <c r="E97" s="518">
        <v>10</v>
      </c>
      <c r="F97" s="518"/>
      <c r="G97" s="518">
        <v>10</v>
      </c>
      <c r="H97" s="519" t="s">
        <v>458</v>
      </c>
      <c r="I97" s="519">
        <v>1</v>
      </c>
    </row>
    <row r="98" spans="2:9" ht="12.75">
      <c r="B98" s="430" t="s">
        <v>985</v>
      </c>
      <c r="C98" s="431" t="s">
        <v>182</v>
      </c>
      <c r="D98" s="432">
        <v>92.9</v>
      </c>
      <c r="E98" s="432">
        <v>90.55</v>
      </c>
      <c r="F98" s="432"/>
      <c r="G98" s="432">
        <v>90.55</v>
      </c>
      <c r="H98" s="433" t="s">
        <v>458</v>
      </c>
      <c r="I98" s="433">
        <v>1</v>
      </c>
    </row>
    <row r="99" spans="2:9" ht="12.75">
      <c r="B99" s="516" t="s">
        <v>154</v>
      </c>
      <c r="C99" s="517" t="s">
        <v>183</v>
      </c>
      <c r="D99" s="518">
        <v>92.9</v>
      </c>
      <c r="E99" s="518">
        <v>90.55</v>
      </c>
      <c r="F99" s="518"/>
      <c r="G99" s="518">
        <v>90.55</v>
      </c>
      <c r="H99" s="519" t="s">
        <v>458</v>
      </c>
      <c r="I99" s="519">
        <v>1</v>
      </c>
    </row>
    <row r="100" spans="2:9" ht="12.75">
      <c r="B100" s="430" t="s">
        <v>986</v>
      </c>
      <c r="C100" s="431" t="s">
        <v>184</v>
      </c>
      <c r="D100" s="432">
        <v>0</v>
      </c>
      <c r="E100" s="432">
        <v>271.59</v>
      </c>
      <c r="F100" s="432"/>
      <c r="G100" s="432">
        <v>271.59</v>
      </c>
      <c r="H100" s="433" t="s">
        <v>458</v>
      </c>
      <c r="I100" s="433">
        <v>1</v>
      </c>
    </row>
    <row r="101" spans="2:9" ht="12.75">
      <c r="B101" s="430" t="s">
        <v>987</v>
      </c>
      <c r="C101" s="431" t="s">
        <v>914</v>
      </c>
      <c r="D101" s="432">
        <v>0</v>
      </c>
      <c r="E101" s="432">
        <v>60</v>
      </c>
      <c r="F101" s="432"/>
      <c r="G101" s="432">
        <v>60</v>
      </c>
      <c r="H101" s="433" t="s">
        <v>458</v>
      </c>
      <c r="I101" s="433">
        <v>1</v>
      </c>
    </row>
    <row r="102" spans="2:9" ht="12.75">
      <c r="B102" s="516" t="s">
        <v>155</v>
      </c>
      <c r="C102" s="517"/>
      <c r="D102" s="518">
        <v>0</v>
      </c>
      <c r="E102" s="518">
        <v>331.59</v>
      </c>
      <c r="F102" s="518"/>
      <c r="G102" s="518">
        <v>331.59</v>
      </c>
      <c r="H102" s="519" t="s">
        <v>458</v>
      </c>
      <c r="I102" s="519">
        <v>1</v>
      </c>
    </row>
    <row r="103" spans="2:9" ht="12.75">
      <c r="B103" s="430" t="s">
        <v>988</v>
      </c>
      <c r="C103" s="431" t="s">
        <v>373</v>
      </c>
      <c r="D103" s="432">
        <v>0</v>
      </c>
      <c r="E103" s="432">
        <v>90</v>
      </c>
      <c r="F103" s="432"/>
      <c r="G103" s="432">
        <v>90</v>
      </c>
      <c r="H103" s="433" t="s">
        <v>458</v>
      </c>
      <c r="I103" s="433">
        <v>1</v>
      </c>
    </row>
    <row r="104" spans="2:9" ht="12.75">
      <c r="B104" s="430" t="s">
        <v>1178</v>
      </c>
      <c r="C104" s="431" t="s">
        <v>1179</v>
      </c>
      <c r="D104" s="432">
        <v>0</v>
      </c>
      <c r="E104" s="432">
        <v>13</v>
      </c>
      <c r="F104" s="432"/>
      <c r="G104" s="432">
        <v>13</v>
      </c>
      <c r="H104" s="433" t="s">
        <v>458</v>
      </c>
      <c r="I104" s="433">
        <v>1</v>
      </c>
    </row>
    <row r="105" spans="2:9" ht="16.5" customHeight="1">
      <c r="B105" s="430" t="s">
        <v>989</v>
      </c>
      <c r="C105" s="431" t="s">
        <v>763</v>
      </c>
      <c r="D105" s="432">
        <v>0</v>
      </c>
      <c r="E105" s="432">
        <v>138</v>
      </c>
      <c r="F105" s="432"/>
      <c r="G105" s="432">
        <v>138</v>
      </c>
      <c r="H105" s="433" t="s">
        <v>458</v>
      </c>
      <c r="I105" s="433">
        <v>1</v>
      </c>
    </row>
    <row r="106" spans="2:9" ht="12.75">
      <c r="B106" s="430" t="s">
        <v>1075</v>
      </c>
      <c r="C106" s="431" t="s">
        <v>1052</v>
      </c>
      <c r="D106" s="432">
        <v>0</v>
      </c>
      <c r="E106" s="432">
        <v>10</v>
      </c>
      <c r="F106" s="432"/>
      <c r="G106" s="432">
        <v>10</v>
      </c>
      <c r="H106" s="433" t="s">
        <v>458</v>
      </c>
      <c r="I106" s="433">
        <v>1</v>
      </c>
    </row>
    <row r="107" spans="2:9" ht="12.75">
      <c r="B107" s="516" t="s">
        <v>156</v>
      </c>
      <c r="C107" s="517"/>
      <c r="D107" s="518">
        <v>0</v>
      </c>
      <c r="E107" s="518">
        <v>251</v>
      </c>
      <c r="F107" s="518"/>
      <c r="G107" s="518">
        <v>251</v>
      </c>
      <c r="H107" s="519" t="s">
        <v>458</v>
      </c>
      <c r="I107" s="519">
        <v>1</v>
      </c>
    </row>
    <row r="108" spans="2:9" ht="13.5" thickBot="1">
      <c r="B108" s="434" t="s">
        <v>157</v>
      </c>
      <c r="C108" s="435" t="s">
        <v>185</v>
      </c>
      <c r="D108" s="436">
        <v>92.9</v>
      </c>
      <c r="E108" s="436">
        <v>683.13</v>
      </c>
      <c r="F108" s="436"/>
      <c r="G108" s="436">
        <v>683.13</v>
      </c>
      <c r="H108" s="437" t="s">
        <v>458</v>
      </c>
      <c r="I108" s="437">
        <v>1</v>
      </c>
    </row>
    <row r="109" spans="2:9" ht="13.5" thickBot="1">
      <c r="B109" s="520" t="s">
        <v>158</v>
      </c>
      <c r="C109" s="521" t="s">
        <v>186</v>
      </c>
      <c r="D109" s="522">
        <v>92.9</v>
      </c>
      <c r="E109" s="522">
        <v>683.13</v>
      </c>
      <c r="F109" s="522"/>
      <c r="G109" s="522">
        <v>683.13</v>
      </c>
      <c r="H109" s="523" t="s">
        <v>458</v>
      </c>
      <c r="I109" s="523">
        <v>1</v>
      </c>
    </row>
    <row r="110" spans="2:9" ht="12.75">
      <c r="B110" s="434"/>
      <c r="C110" s="435"/>
      <c r="D110" s="436"/>
      <c r="E110" s="436"/>
      <c r="F110" s="436"/>
      <c r="G110" s="436"/>
      <c r="H110" s="437"/>
      <c r="I110" s="437"/>
    </row>
    <row r="111" spans="2:9" ht="13.5" thickBot="1">
      <c r="B111" s="509" t="s">
        <v>159</v>
      </c>
      <c r="C111" s="327"/>
      <c r="D111" s="508" t="s">
        <v>314</v>
      </c>
      <c r="E111" s="327"/>
      <c r="F111" s="327"/>
      <c r="G111" s="508"/>
      <c r="H111" s="327"/>
      <c r="I111" s="327"/>
    </row>
    <row r="112" spans="2:9" ht="13.5" thickBot="1">
      <c r="B112" s="427" t="s">
        <v>459</v>
      </c>
      <c r="C112" s="428" t="s">
        <v>460</v>
      </c>
      <c r="D112" s="428" t="s">
        <v>14</v>
      </c>
      <c r="E112" s="428" t="s">
        <v>15</v>
      </c>
      <c r="F112" s="428" t="s">
        <v>1242</v>
      </c>
      <c r="G112" s="428" t="s">
        <v>16</v>
      </c>
      <c r="H112" s="429" t="s">
        <v>17</v>
      </c>
      <c r="I112" s="429" t="s">
        <v>17</v>
      </c>
    </row>
    <row r="113" spans="2:9" ht="12.75">
      <c r="B113" s="430" t="s">
        <v>1340</v>
      </c>
      <c r="C113" s="431" t="s">
        <v>1341</v>
      </c>
      <c r="D113" s="432">
        <v>0</v>
      </c>
      <c r="E113" s="432">
        <v>0</v>
      </c>
      <c r="F113" s="432"/>
      <c r="G113" s="432">
        <v>0</v>
      </c>
      <c r="H113" s="433" t="s">
        <v>458</v>
      </c>
      <c r="I113" s="433" t="s">
        <v>458</v>
      </c>
    </row>
    <row r="114" spans="2:9" ht="12.75">
      <c r="B114" s="516" t="s">
        <v>1342</v>
      </c>
      <c r="C114" s="517" t="s">
        <v>1341</v>
      </c>
      <c r="D114" s="518">
        <v>0</v>
      </c>
      <c r="E114" s="518">
        <v>0</v>
      </c>
      <c r="F114" s="518"/>
      <c r="G114" s="518">
        <v>0</v>
      </c>
      <c r="H114" s="519" t="s">
        <v>458</v>
      </c>
      <c r="I114" s="519" t="s">
        <v>458</v>
      </c>
    </row>
    <row r="115" spans="2:9" ht="12.75">
      <c r="B115" s="434" t="s">
        <v>1343</v>
      </c>
      <c r="C115" s="435" t="s">
        <v>1344</v>
      </c>
      <c r="D115" s="436">
        <v>0</v>
      </c>
      <c r="E115" s="436">
        <v>0</v>
      </c>
      <c r="F115" s="436"/>
      <c r="G115" s="436">
        <v>0</v>
      </c>
      <c r="H115" s="437" t="s">
        <v>458</v>
      </c>
      <c r="I115" s="437" t="s">
        <v>458</v>
      </c>
    </row>
    <row r="116" spans="2:9" ht="12.75">
      <c r="B116" s="430" t="s">
        <v>990</v>
      </c>
      <c r="C116" s="431" t="s">
        <v>944</v>
      </c>
      <c r="D116" s="432">
        <v>100</v>
      </c>
      <c r="E116" s="432">
        <v>0</v>
      </c>
      <c r="F116" s="432"/>
      <c r="G116" s="432">
        <v>0</v>
      </c>
      <c r="H116" s="433" t="s">
        <v>458</v>
      </c>
      <c r="I116" s="433" t="s">
        <v>458</v>
      </c>
    </row>
    <row r="117" spans="2:9" ht="12.75">
      <c r="B117" s="430" t="s">
        <v>1345</v>
      </c>
      <c r="C117" s="431" t="s">
        <v>1319</v>
      </c>
      <c r="D117" s="432">
        <v>0</v>
      </c>
      <c r="E117" s="432">
        <v>100</v>
      </c>
      <c r="F117" s="432"/>
      <c r="G117" s="432">
        <v>8.8</v>
      </c>
      <c r="H117" s="433" t="s">
        <v>458</v>
      </c>
      <c r="I117" s="433">
        <v>0.08800000000000001</v>
      </c>
    </row>
    <row r="118" spans="2:9" ht="12.75">
      <c r="B118" s="516" t="s">
        <v>991</v>
      </c>
      <c r="C118" s="517" t="s">
        <v>944</v>
      </c>
      <c r="D118" s="518">
        <v>100</v>
      </c>
      <c r="E118" s="518">
        <v>100</v>
      </c>
      <c r="F118" s="518"/>
      <c r="G118" s="518">
        <v>8.8</v>
      </c>
      <c r="H118" s="519" t="s">
        <v>458</v>
      </c>
      <c r="I118" s="519">
        <v>0.08800000000000001</v>
      </c>
    </row>
    <row r="119" spans="2:9" ht="16.5" customHeight="1">
      <c r="B119" s="434" t="s">
        <v>992</v>
      </c>
      <c r="C119" s="435" t="s">
        <v>993</v>
      </c>
      <c r="D119" s="436">
        <v>100</v>
      </c>
      <c r="E119" s="436">
        <v>100</v>
      </c>
      <c r="F119" s="436"/>
      <c r="G119" s="436">
        <v>8.8</v>
      </c>
      <c r="H119" s="437" t="s">
        <v>458</v>
      </c>
      <c r="I119" s="437">
        <v>0.08800000000000001</v>
      </c>
    </row>
    <row r="120" spans="2:9" ht="12.75">
      <c r="B120" s="430" t="s">
        <v>994</v>
      </c>
      <c r="C120" s="431" t="s">
        <v>187</v>
      </c>
      <c r="D120" s="432">
        <v>122</v>
      </c>
      <c r="E120" s="432">
        <v>0</v>
      </c>
      <c r="F120" s="432"/>
      <c r="G120" s="432">
        <v>0</v>
      </c>
      <c r="H120" s="433" t="s">
        <v>458</v>
      </c>
      <c r="I120" s="433" t="s">
        <v>458</v>
      </c>
    </row>
    <row r="121" spans="2:9" ht="12.75">
      <c r="B121" s="516" t="s">
        <v>160</v>
      </c>
      <c r="C121" s="517" t="s">
        <v>187</v>
      </c>
      <c r="D121" s="518">
        <v>122</v>
      </c>
      <c r="E121" s="518">
        <v>0</v>
      </c>
      <c r="F121" s="518"/>
      <c r="G121" s="518">
        <v>0</v>
      </c>
      <c r="H121" s="519" t="s">
        <v>458</v>
      </c>
      <c r="I121" s="519" t="s">
        <v>458</v>
      </c>
    </row>
    <row r="122" spans="2:9" ht="12.75">
      <c r="B122" s="434" t="s">
        <v>161</v>
      </c>
      <c r="C122" s="435" t="s">
        <v>187</v>
      </c>
      <c r="D122" s="436">
        <v>122</v>
      </c>
      <c r="E122" s="436">
        <v>0</v>
      </c>
      <c r="F122" s="436"/>
      <c r="G122" s="436">
        <v>0</v>
      </c>
      <c r="H122" s="437" t="s">
        <v>458</v>
      </c>
      <c r="I122" s="437" t="s">
        <v>458</v>
      </c>
    </row>
    <row r="123" spans="2:9" ht="12.75">
      <c r="B123" s="430" t="s">
        <v>995</v>
      </c>
      <c r="C123" s="431" t="s">
        <v>188</v>
      </c>
      <c r="D123" s="432">
        <v>1074.76</v>
      </c>
      <c r="E123" s="432">
        <v>1818.57</v>
      </c>
      <c r="F123" s="432"/>
      <c r="G123" s="432">
        <v>1767.61</v>
      </c>
      <c r="H123" s="433" t="s">
        <v>458</v>
      </c>
      <c r="I123" s="433">
        <v>0.9719779827006934</v>
      </c>
    </row>
    <row r="124" spans="2:9" ht="12.75">
      <c r="B124" s="516" t="s">
        <v>162</v>
      </c>
      <c r="C124" s="517" t="s">
        <v>189</v>
      </c>
      <c r="D124" s="518">
        <v>1074.76</v>
      </c>
      <c r="E124" s="518">
        <v>1818.57</v>
      </c>
      <c r="F124" s="518"/>
      <c r="G124" s="518">
        <v>1767.61</v>
      </c>
      <c r="H124" s="519" t="s">
        <v>458</v>
      </c>
      <c r="I124" s="519">
        <v>0.9719779827006934</v>
      </c>
    </row>
    <row r="125" spans="2:9" ht="13.5" thickBot="1">
      <c r="B125" s="434" t="s">
        <v>163</v>
      </c>
      <c r="C125" s="435" t="s">
        <v>190</v>
      </c>
      <c r="D125" s="436">
        <v>1074.76</v>
      </c>
      <c r="E125" s="436">
        <v>1818.57</v>
      </c>
      <c r="F125" s="436"/>
      <c r="G125" s="436">
        <v>1767.61</v>
      </c>
      <c r="H125" s="437" t="s">
        <v>458</v>
      </c>
      <c r="I125" s="437">
        <v>0.9719779827006934</v>
      </c>
    </row>
    <row r="126" spans="2:9" ht="13.5" thickBot="1">
      <c r="B126" s="520" t="s">
        <v>164</v>
      </c>
      <c r="C126" s="521" t="s">
        <v>191</v>
      </c>
      <c r="D126" s="522">
        <v>1296.76</v>
      </c>
      <c r="E126" s="522">
        <v>1918.57</v>
      </c>
      <c r="F126" s="522"/>
      <c r="G126" s="522">
        <v>1776.41</v>
      </c>
      <c r="H126" s="523" t="s">
        <v>458</v>
      </c>
      <c r="I126" s="523">
        <v>0.9259031466144056</v>
      </c>
    </row>
    <row r="127" spans="2:9" ht="12.75">
      <c r="B127" s="434"/>
      <c r="C127" s="435"/>
      <c r="D127" s="436"/>
      <c r="E127" s="436"/>
      <c r="F127" s="436"/>
      <c r="G127" s="436"/>
      <c r="H127" s="437"/>
      <c r="I127" s="437"/>
    </row>
    <row r="128" spans="2:9" ht="13.5" thickBot="1">
      <c r="B128" s="509" t="s">
        <v>165</v>
      </c>
      <c r="C128" s="327"/>
      <c r="D128" s="508" t="s">
        <v>314</v>
      </c>
      <c r="E128" s="327"/>
      <c r="F128" s="327"/>
      <c r="G128" s="508"/>
      <c r="H128" s="327"/>
      <c r="I128" s="327"/>
    </row>
    <row r="129" spans="2:9" ht="13.5" thickBot="1">
      <c r="B129" s="427" t="s">
        <v>459</v>
      </c>
      <c r="C129" s="428" t="s">
        <v>460</v>
      </c>
      <c r="D129" s="428" t="s">
        <v>14</v>
      </c>
      <c r="E129" s="428" t="s">
        <v>15</v>
      </c>
      <c r="F129" s="428" t="s">
        <v>1242</v>
      </c>
      <c r="G129" s="428" t="s">
        <v>16</v>
      </c>
      <c r="H129" s="429" t="s">
        <v>17</v>
      </c>
      <c r="I129" s="429" t="s">
        <v>17</v>
      </c>
    </row>
    <row r="130" spans="2:9" ht="12.75">
      <c r="B130" s="430" t="s">
        <v>996</v>
      </c>
      <c r="C130" s="431" t="s">
        <v>216</v>
      </c>
      <c r="D130" s="432">
        <v>2448.79</v>
      </c>
      <c r="E130" s="432">
        <v>2972.83</v>
      </c>
      <c r="F130" s="432"/>
      <c r="G130" s="432">
        <v>2972.83</v>
      </c>
      <c r="H130" s="433" t="s">
        <v>458</v>
      </c>
      <c r="I130" s="433">
        <v>1</v>
      </c>
    </row>
    <row r="131" spans="2:9" ht="12.75">
      <c r="B131" s="430" t="s">
        <v>1346</v>
      </c>
      <c r="C131" s="431" t="s">
        <v>1322</v>
      </c>
      <c r="D131" s="432">
        <v>0</v>
      </c>
      <c r="E131" s="432">
        <v>131</v>
      </c>
      <c r="F131" s="432"/>
      <c r="G131" s="432">
        <v>82.26</v>
      </c>
      <c r="H131" s="433" t="s">
        <v>458</v>
      </c>
      <c r="I131" s="433">
        <v>0.62793893129771</v>
      </c>
    </row>
    <row r="132" spans="2:9" ht="12.75">
      <c r="B132" s="516" t="s">
        <v>166</v>
      </c>
      <c r="C132" s="517" t="s">
        <v>635</v>
      </c>
      <c r="D132" s="518">
        <v>2448.79</v>
      </c>
      <c r="E132" s="518">
        <v>3103.83</v>
      </c>
      <c r="F132" s="518"/>
      <c r="G132" s="518">
        <v>3055.09</v>
      </c>
      <c r="H132" s="519" t="s">
        <v>458</v>
      </c>
      <c r="I132" s="519">
        <v>0.9842968203799822</v>
      </c>
    </row>
    <row r="133" spans="2:9" ht="12.75">
      <c r="B133" s="430" t="s">
        <v>1347</v>
      </c>
      <c r="C133" s="431" t="s">
        <v>1348</v>
      </c>
      <c r="D133" s="432">
        <v>0</v>
      </c>
      <c r="E133" s="432">
        <v>10.78</v>
      </c>
      <c r="F133" s="432"/>
      <c r="G133" s="432">
        <v>10.78</v>
      </c>
      <c r="H133" s="433" t="s">
        <v>458</v>
      </c>
      <c r="I133" s="433">
        <v>1</v>
      </c>
    </row>
    <row r="134" spans="2:9" ht="12.75">
      <c r="B134" s="516" t="s">
        <v>1349</v>
      </c>
      <c r="C134" s="517" t="s">
        <v>1350</v>
      </c>
      <c r="D134" s="518">
        <v>0</v>
      </c>
      <c r="E134" s="518">
        <v>10.78</v>
      </c>
      <c r="F134" s="518"/>
      <c r="G134" s="518">
        <v>10.78</v>
      </c>
      <c r="H134" s="519" t="s">
        <v>458</v>
      </c>
      <c r="I134" s="519">
        <v>1</v>
      </c>
    </row>
    <row r="135" spans="2:9" ht="12.75">
      <c r="B135" s="430" t="s">
        <v>997</v>
      </c>
      <c r="C135" s="431" t="s">
        <v>217</v>
      </c>
      <c r="D135" s="432">
        <v>15227.59</v>
      </c>
      <c r="E135" s="432">
        <v>17413.66</v>
      </c>
      <c r="F135" s="432"/>
      <c r="G135" s="432">
        <v>17413.65</v>
      </c>
      <c r="H135" s="433" t="s">
        <v>458</v>
      </c>
      <c r="I135" s="433">
        <v>0.9999994257381849</v>
      </c>
    </row>
    <row r="136" spans="2:9" ht="12.75">
      <c r="B136" s="516" t="s">
        <v>167</v>
      </c>
      <c r="C136" s="517" t="s">
        <v>218</v>
      </c>
      <c r="D136" s="518">
        <v>15227.59</v>
      </c>
      <c r="E136" s="518">
        <v>17413.66</v>
      </c>
      <c r="F136" s="518"/>
      <c r="G136" s="518">
        <v>17413.65</v>
      </c>
      <c r="H136" s="519" t="s">
        <v>458</v>
      </c>
      <c r="I136" s="519">
        <v>0.9999994257381849</v>
      </c>
    </row>
    <row r="137" spans="2:9" ht="12.75">
      <c r="B137" s="434" t="s">
        <v>168</v>
      </c>
      <c r="C137" s="435" t="s">
        <v>219</v>
      </c>
      <c r="D137" s="436">
        <v>17676.38</v>
      </c>
      <c r="E137" s="436">
        <v>20528.27</v>
      </c>
      <c r="F137" s="436"/>
      <c r="G137" s="436">
        <v>20479.52</v>
      </c>
      <c r="H137" s="437" t="s">
        <v>458</v>
      </c>
      <c r="I137" s="437">
        <v>0.9976252260906545</v>
      </c>
    </row>
    <row r="138" spans="2:9" ht="12.75">
      <c r="B138" s="430" t="s">
        <v>998</v>
      </c>
      <c r="C138" s="431" t="s">
        <v>169</v>
      </c>
      <c r="D138" s="432">
        <v>181.7</v>
      </c>
      <c r="E138" s="432">
        <v>71.31</v>
      </c>
      <c r="F138" s="432"/>
      <c r="G138" s="432">
        <v>71.31</v>
      </c>
      <c r="H138" s="433" t="s">
        <v>458</v>
      </c>
      <c r="I138" s="433">
        <v>1</v>
      </c>
    </row>
    <row r="139" spans="2:9" ht="12.75">
      <c r="B139" s="516" t="s">
        <v>170</v>
      </c>
      <c r="C139" s="517" t="s">
        <v>171</v>
      </c>
      <c r="D139" s="518">
        <v>181.7</v>
      </c>
      <c r="E139" s="518">
        <v>71.31</v>
      </c>
      <c r="F139" s="518"/>
      <c r="G139" s="518">
        <v>71.31</v>
      </c>
      <c r="H139" s="519" t="s">
        <v>458</v>
      </c>
      <c r="I139" s="519">
        <v>1</v>
      </c>
    </row>
    <row r="140" spans="2:9" ht="12.75">
      <c r="B140" s="434" t="s">
        <v>172</v>
      </c>
      <c r="C140" s="435" t="s">
        <v>173</v>
      </c>
      <c r="D140" s="436">
        <v>181.7</v>
      </c>
      <c r="E140" s="436">
        <v>71.31</v>
      </c>
      <c r="F140" s="436"/>
      <c r="G140" s="436">
        <v>71.31</v>
      </c>
      <c r="H140" s="437" t="s">
        <v>458</v>
      </c>
      <c r="I140" s="437">
        <v>1</v>
      </c>
    </row>
    <row r="141" spans="2:9" ht="12.75">
      <c r="B141" s="430" t="s">
        <v>999</v>
      </c>
      <c r="C141" s="431" t="s">
        <v>220</v>
      </c>
      <c r="D141" s="432">
        <v>129</v>
      </c>
      <c r="E141" s="432">
        <v>91.23</v>
      </c>
      <c r="F141" s="432"/>
      <c r="G141" s="432">
        <v>91.4</v>
      </c>
      <c r="H141" s="433" t="s">
        <v>458</v>
      </c>
      <c r="I141" s="433">
        <v>1.0018634221199167</v>
      </c>
    </row>
    <row r="142" spans="2:9" ht="12.75">
      <c r="B142" s="516" t="s">
        <v>174</v>
      </c>
      <c r="C142" s="517" t="s">
        <v>220</v>
      </c>
      <c r="D142" s="518">
        <v>129</v>
      </c>
      <c r="E142" s="518">
        <v>91.23</v>
      </c>
      <c r="F142" s="518"/>
      <c r="G142" s="518">
        <v>91.4</v>
      </c>
      <c r="H142" s="519" t="s">
        <v>458</v>
      </c>
      <c r="I142" s="519">
        <v>1.0018634221199167</v>
      </c>
    </row>
    <row r="143" spans="2:9" ht="12.75">
      <c r="B143" s="430" t="s">
        <v>1000</v>
      </c>
      <c r="C143" s="431" t="s">
        <v>1001</v>
      </c>
      <c r="D143" s="432">
        <v>22</v>
      </c>
      <c r="E143" s="432">
        <v>25.45</v>
      </c>
      <c r="F143" s="432"/>
      <c r="G143" s="432">
        <v>25.45</v>
      </c>
      <c r="H143" s="433" t="s">
        <v>458</v>
      </c>
      <c r="I143" s="433">
        <v>1</v>
      </c>
    </row>
    <row r="144" spans="2:9" ht="12.75">
      <c r="B144" s="516" t="s">
        <v>1002</v>
      </c>
      <c r="C144" s="517" t="s">
        <v>1001</v>
      </c>
      <c r="D144" s="518">
        <v>22</v>
      </c>
      <c r="E144" s="518">
        <v>25.45</v>
      </c>
      <c r="F144" s="518"/>
      <c r="G144" s="518">
        <v>25.45</v>
      </c>
      <c r="H144" s="519" t="s">
        <v>458</v>
      </c>
      <c r="I144" s="519">
        <v>1</v>
      </c>
    </row>
    <row r="145" spans="2:9" ht="12.75">
      <c r="B145" s="430" t="s">
        <v>1003</v>
      </c>
      <c r="C145" s="431" t="s">
        <v>221</v>
      </c>
      <c r="D145" s="432">
        <v>3712.08</v>
      </c>
      <c r="E145" s="432">
        <v>6440.04</v>
      </c>
      <c r="F145" s="432"/>
      <c r="G145" s="432">
        <v>6440.04</v>
      </c>
      <c r="H145" s="433" t="s">
        <v>458</v>
      </c>
      <c r="I145" s="433">
        <v>1</v>
      </c>
    </row>
    <row r="146" spans="2:9" ht="12.75">
      <c r="B146" s="516" t="s">
        <v>175</v>
      </c>
      <c r="C146" s="517" t="s">
        <v>221</v>
      </c>
      <c r="D146" s="518">
        <v>3712.08</v>
      </c>
      <c r="E146" s="518">
        <v>6440.04</v>
      </c>
      <c r="F146" s="518"/>
      <c r="G146" s="518">
        <v>6440.04</v>
      </c>
      <c r="H146" s="519" t="s">
        <v>458</v>
      </c>
      <c r="I146" s="519">
        <v>1</v>
      </c>
    </row>
    <row r="147" spans="2:9" ht="12.75">
      <c r="B147" s="430" t="s">
        <v>1004</v>
      </c>
      <c r="C147" s="431" t="s">
        <v>222</v>
      </c>
      <c r="D147" s="432">
        <v>301</v>
      </c>
      <c r="E147" s="432">
        <v>351.11</v>
      </c>
      <c r="F147" s="432"/>
      <c r="G147" s="432">
        <v>351.1</v>
      </c>
      <c r="H147" s="433" t="s">
        <v>458</v>
      </c>
      <c r="I147" s="433">
        <v>0.9999715188972117</v>
      </c>
    </row>
    <row r="148" spans="2:9" ht="12.75">
      <c r="B148" s="516" t="s">
        <v>176</v>
      </c>
      <c r="C148" s="517" t="s">
        <v>222</v>
      </c>
      <c r="D148" s="518">
        <v>301</v>
      </c>
      <c r="E148" s="518">
        <v>351.11</v>
      </c>
      <c r="F148" s="518"/>
      <c r="G148" s="518">
        <v>351.1</v>
      </c>
      <c r="H148" s="519" t="s">
        <v>458</v>
      </c>
      <c r="I148" s="519">
        <v>0.9999715188972117</v>
      </c>
    </row>
    <row r="149" spans="2:9" ht="12.75">
      <c r="B149" s="434" t="s">
        <v>177</v>
      </c>
      <c r="C149" s="435" t="s">
        <v>223</v>
      </c>
      <c r="D149" s="436">
        <v>4164.08</v>
      </c>
      <c r="E149" s="436">
        <v>6907.83</v>
      </c>
      <c r="F149" s="436"/>
      <c r="G149" s="436">
        <v>6907.99</v>
      </c>
      <c r="H149" s="437" t="s">
        <v>458</v>
      </c>
      <c r="I149" s="437">
        <v>1.000023162121824</v>
      </c>
    </row>
    <row r="150" spans="2:9" ht="12.75">
      <c r="B150" s="430" t="s">
        <v>1005</v>
      </c>
      <c r="C150" s="431" t="s">
        <v>224</v>
      </c>
      <c r="D150" s="432">
        <v>52.97</v>
      </c>
      <c r="E150" s="432">
        <v>99.51</v>
      </c>
      <c r="F150" s="432"/>
      <c r="G150" s="432">
        <v>99.51</v>
      </c>
      <c r="H150" s="433" t="s">
        <v>458</v>
      </c>
      <c r="I150" s="433">
        <v>1</v>
      </c>
    </row>
    <row r="151" spans="2:9" ht="12.75">
      <c r="B151" s="430" t="s">
        <v>1006</v>
      </c>
      <c r="C151" s="431" t="s">
        <v>225</v>
      </c>
      <c r="D151" s="432">
        <v>10961.4</v>
      </c>
      <c r="E151" s="432">
        <v>1108.89</v>
      </c>
      <c r="F151" s="432"/>
      <c r="G151" s="432">
        <v>1103.96</v>
      </c>
      <c r="H151" s="433" t="s">
        <v>458</v>
      </c>
      <c r="I151" s="433">
        <v>0.9955541126712297</v>
      </c>
    </row>
    <row r="152" spans="2:9" ht="12.75">
      <c r="B152" s="516" t="s">
        <v>178</v>
      </c>
      <c r="C152" s="517" t="s">
        <v>436</v>
      </c>
      <c r="D152" s="518">
        <v>11014.37</v>
      </c>
      <c r="E152" s="518">
        <v>1208.4</v>
      </c>
      <c r="F152" s="518"/>
      <c r="G152" s="518">
        <v>1203.47</v>
      </c>
      <c r="H152" s="519" t="s">
        <v>458</v>
      </c>
      <c r="I152" s="519">
        <v>0.9959202250910294</v>
      </c>
    </row>
    <row r="153" spans="2:9" ht="13.5" thickBot="1">
      <c r="B153" s="434" t="s">
        <v>179</v>
      </c>
      <c r="C153" s="435" t="s">
        <v>436</v>
      </c>
      <c r="D153" s="436">
        <v>11014.37</v>
      </c>
      <c r="E153" s="436">
        <v>1208.4</v>
      </c>
      <c r="F153" s="436"/>
      <c r="G153" s="436">
        <v>1203.47</v>
      </c>
      <c r="H153" s="437" t="s">
        <v>458</v>
      </c>
      <c r="I153" s="437">
        <v>0.9959202250910294</v>
      </c>
    </row>
    <row r="154" spans="2:9" ht="13.5" thickBot="1">
      <c r="B154" s="520" t="s">
        <v>180</v>
      </c>
      <c r="C154" s="521" t="s">
        <v>227</v>
      </c>
      <c r="D154" s="522">
        <v>33036.53</v>
      </c>
      <c r="E154" s="522">
        <v>28715.81</v>
      </c>
      <c r="F154" s="522"/>
      <c r="G154" s="522">
        <v>28662.29</v>
      </c>
      <c r="H154" s="523" t="s">
        <v>458</v>
      </c>
      <c r="I154" s="523">
        <v>0.9981362183410463</v>
      </c>
    </row>
    <row r="155" spans="2:6" ht="12.75">
      <c r="B155" s="13"/>
      <c r="C155" s="13"/>
      <c r="D155" s="24"/>
      <c r="E155" s="24"/>
      <c r="F155" s="7"/>
    </row>
    <row r="156" spans="2:6" ht="12.75">
      <c r="B156" s="13"/>
      <c r="C156" s="13"/>
      <c r="D156" s="24"/>
      <c r="E156" s="24"/>
      <c r="F156" s="7"/>
    </row>
    <row r="157" spans="2:6" ht="12.75">
      <c r="B157" s="13"/>
      <c r="C157" s="13"/>
      <c r="D157" s="24"/>
      <c r="E157" s="24"/>
      <c r="F157" s="7"/>
    </row>
    <row r="158" spans="2:6" ht="12.75">
      <c r="B158" s="13"/>
      <c r="C158" s="13"/>
      <c r="D158" s="24"/>
      <c r="E158" s="24"/>
      <c r="F158" s="7"/>
    </row>
    <row r="159" spans="2:6" ht="12.75">
      <c r="B159" s="13"/>
      <c r="C159" s="13"/>
      <c r="D159" s="24"/>
      <c r="E159" s="24"/>
      <c r="F159" s="7"/>
    </row>
    <row r="160" spans="2:6" ht="12.75">
      <c r="B160" s="13"/>
      <c r="C160" s="13"/>
      <c r="D160" s="24"/>
      <c r="E160" s="24"/>
      <c r="F160" s="7"/>
    </row>
    <row r="161" spans="2:6" ht="12.75">
      <c r="B161" s="13"/>
      <c r="C161" s="13"/>
      <c r="D161" s="24"/>
      <c r="E161" s="24"/>
      <c r="F161" s="7"/>
    </row>
    <row r="162" spans="2:6" ht="12.75">
      <c r="B162" s="13"/>
      <c r="C162" s="13"/>
      <c r="D162" s="24"/>
      <c r="E162" s="24"/>
      <c r="F162" s="7"/>
    </row>
    <row r="163" spans="2:6" ht="12.75">
      <c r="B163" s="13"/>
      <c r="C163" s="13"/>
      <c r="D163" s="24"/>
      <c r="E163" s="24"/>
      <c r="F163" s="7"/>
    </row>
    <row r="164" spans="2:6" ht="12.75">
      <c r="B164" s="13"/>
      <c r="C164" s="13"/>
      <c r="D164" s="24"/>
      <c r="E164" s="24"/>
      <c r="F164" s="7"/>
    </row>
    <row r="165" spans="2:6" ht="12.75">
      <c r="B165" s="13"/>
      <c r="C165" s="13"/>
      <c r="D165" s="24"/>
      <c r="E165" s="24"/>
      <c r="F165" s="7"/>
    </row>
    <row r="166" spans="2:6" ht="12.75">
      <c r="B166" s="13"/>
      <c r="C166" s="13"/>
      <c r="D166" s="24"/>
      <c r="E166" s="24"/>
      <c r="F166" s="7"/>
    </row>
    <row r="167" spans="2:6" ht="12.75">
      <c r="B167" s="13"/>
      <c r="C167" s="13"/>
      <c r="D167" s="24"/>
      <c r="E167" s="24"/>
      <c r="F167" s="7"/>
    </row>
    <row r="168" spans="2:6" ht="12.75">
      <c r="B168" s="13"/>
      <c r="C168" s="13"/>
      <c r="D168" s="24"/>
      <c r="E168" s="24"/>
      <c r="F168" s="7"/>
    </row>
    <row r="169" spans="2:6" ht="12.75">
      <c r="B169" s="13"/>
      <c r="C169" s="13"/>
      <c r="D169" s="24"/>
      <c r="E169" s="24"/>
      <c r="F169" s="7"/>
    </row>
    <row r="170" spans="2:6" ht="12.75">
      <c r="B170" s="13"/>
      <c r="C170" s="13"/>
      <c r="D170" s="24"/>
      <c r="E170" s="24"/>
      <c r="F170" s="7"/>
    </row>
    <row r="171" spans="2:6" ht="12.75">
      <c r="B171" s="13"/>
      <c r="C171" s="13"/>
      <c r="D171" s="24"/>
      <c r="E171" s="24"/>
      <c r="F171" s="7"/>
    </row>
    <row r="172" spans="2:6" ht="12.75">
      <c r="B172" s="13"/>
      <c r="C172" s="13"/>
      <c r="D172" s="24"/>
      <c r="E172" s="24"/>
      <c r="F172" s="7"/>
    </row>
    <row r="173" spans="2:6" ht="12.75">
      <c r="B173" s="13"/>
      <c r="C173" s="13"/>
      <c r="D173" s="24"/>
      <c r="E173" s="24"/>
      <c r="F173" s="7"/>
    </row>
    <row r="174" spans="2:6" ht="12.75">
      <c r="B174" s="13"/>
      <c r="C174" s="13"/>
      <c r="D174" s="24"/>
      <c r="E174" s="24"/>
      <c r="F174" s="7"/>
    </row>
    <row r="175" spans="2:6" ht="12.75">
      <c r="B175" s="13"/>
      <c r="C175" s="13"/>
      <c r="D175" s="24"/>
      <c r="E175" s="24"/>
      <c r="F175" s="7"/>
    </row>
    <row r="176" spans="2:6" ht="12.75">
      <c r="B176" s="13"/>
      <c r="C176" s="13"/>
      <c r="D176" s="24"/>
      <c r="E176" s="24"/>
      <c r="F176" s="7"/>
    </row>
    <row r="177" spans="2:6" ht="12.75">
      <c r="B177" s="13"/>
      <c r="C177" s="13"/>
      <c r="D177" s="24"/>
      <c r="E177" s="24"/>
      <c r="F177" s="7"/>
    </row>
    <row r="178" spans="2:6" ht="12.75">
      <c r="B178" s="13"/>
      <c r="C178" s="13"/>
      <c r="D178" s="24"/>
      <c r="E178" s="24"/>
      <c r="F178" s="7"/>
    </row>
    <row r="179" spans="2:6" ht="12.75">
      <c r="B179" s="13"/>
      <c r="C179" s="13"/>
      <c r="D179" s="24"/>
      <c r="E179" s="24"/>
      <c r="F179" s="7"/>
    </row>
    <row r="180" spans="2:6" ht="12.75">
      <c r="B180" s="13"/>
      <c r="C180" s="13"/>
      <c r="D180" s="24"/>
      <c r="E180" s="24"/>
      <c r="F180" s="7"/>
    </row>
    <row r="181" spans="2:6" ht="12.75">
      <c r="B181" s="13"/>
      <c r="C181" s="13"/>
      <c r="D181" s="24"/>
      <c r="E181" s="24"/>
      <c r="F181" s="7"/>
    </row>
    <row r="182" spans="2:6" ht="12.75">
      <c r="B182" s="13"/>
      <c r="C182" s="13"/>
      <c r="D182" s="24"/>
      <c r="E182" s="24"/>
      <c r="F182" s="7"/>
    </row>
    <row r="183" spans="2:6" ht="12.75">
      <c r="B183" s="13"/>
      <c r="C183" s="13"/>
      <c r="D183" s="24"/>
      <c r="E183" s="24"/>
      <c r="F183" s="7"/>
    </row>
    <row r="184" spans="2:6" ht="12.75">
      <c r="B184" s="13"/>
      <c r="C184" s="13"/>
      <c r="D184" s="24"/>
      <c r="E184" s="24"/>
      <c r="F184" s="7"/>
    </row>
    <row r="185" spans="2:6" ht="12.75">
      <c r="B185" s="13"/>
      <c r="C185" s="13"/>
      <c r="D185" s="24"/>
      <c r="E185" s="24"/>
      <c r="F185" s="7"/>
    </row>
    <row r="186" spans="2:6" ht="12.75">
      <c r="B186" s="13"/>
      <c r="C186" s="13"/>
      <c r="D186" s="24"/>
      <c r="E186" s="24"/>
      <c r="F186" s="7"/>
    </row>
    <row r="187" spans="2:6" ht="12.75">
      <c r="B187" s="13"/>
      <c r="C187" s="13"/>
      <c r="D187" s="24"/>
      <c r="E187" s="24"/>
      <c r="F187" s="7"/>
    </row>
    <row r="188" spans="2:6" ht="12.75">
      <c r="B188" s="13"/>
      <c r="C188" s="13"/>
      <c r="D188" s="24"/>
      <c r="E188" s="24"/>
      <c r="F188" s="7"/>
    </row>
    <row r="189" spans="2:6" ht="12.75">
      <c r="B189" s="13"/>
      <c r="C189" s="13"/>
      <c r="D189" s="24"/>
      <c r="E189" s="24"/>
      <c r="F189" s="7"/>
    </row>
    <row r="190" spans="2:6" ht="12.75">
      <c r="B190" s="13"/>
      <c r="C190" s="13"/>
      <c r="D190" s="24"/>
      <c r="E190" s="24"/>
      <c r="F190" s="7"/>
    </row>
    <row r="191" spans="2:6" ht="12.75">
      <c r="B191" s="13"/>
      <c r="C191" s="13"/>
      <c r="D191" s="24"/>
      <c r="E191" s="24"/>
      <c r="F191" s="7"/>
    </row>
    <row r="192" spans="2:6" ht="12.75">
      <c r="B192" s="13"/>
      <c r="C192" s="13"/>
      <c r="D192" s="24"/>
      <c r="E192" s="24"/>
      <c r="F192" s="7"/>
    </row>
    <row r="193" spans="2:6" ht="12.75">
      <c r="B193" s="13"/>
      <c r="C193" s="13"/>
      <c r="D193" s="24"/>
      <c r="E193" s="24"/>
      <c r="F193" s="7"/>
    </row>
    <row r="194" spans="2:5" ht="12.75">
      <c r="B194" s="13"/>
      <c r="C194" s="13"/>
      <c r="D194" s="13"/>
      <c r="E194" s="13"/>
    </row>
    <row r="195" spans="2:5" ht="12.75">
      <c r="B195" s="13"/>
      <c r="C195" s="13"/>
      <c r="D195" s="13"/>
      <c r="E195" s="13"/>
    </row>
    <row r="196" spans="2:5" ht="12.75">
      <c r="B196" s="13"/>
      <c r="C196" s="13"/>
      <c r="D196" s="13"/>
      <c r="E196" s="13"/>
    </row>
    <row r="197" spans="2:5" ht="12.75">
      <c r="B197" s="13"/>
      <c r="C197" s="13"/>
      <c r="D197" s="13"/>
      <c r="E197" s="13"/>
    </row>
    <row r="198" spans="2:5" ht="12.75">
      <c r="B198" s="13"/>
      <c r="C198" s="13"/>
      <c r="D198" s="13"/>
      <c r="E198" s="13"/>
    </row>
    <row r="199" spans="2:5" ht="12.75">
      <c r="B199" s="13"/>
      <c r="C199" s="13"/>
      <c r="D199" s="13"/>
      <c r="E199" s="13"/>
    </row>
    <row r="200" spans="2:5" ht="12.75">
      <c r="B200" s="13"/>
      <c r="C200" s="13"/>
      <c r="D200" s="13"/>
      <c r="E200" s="13"/>
    </row>
    <row r="201" spans="2:5" ht="12.75">
      <c r="B201" s="13"/>
      <c r="C201" s="13"/>
      <c r="D201" s="13"/>
      <c r="E201" s="13"/>
    </row>
    <row r="202" spans="2:5" ht="12.75">
      <c r="B202" s="13"/>
      <c r="C202" s="13"/>
      <c r="D202" s="13"/>
      <c r="E202" s="13"/>
    </row>
    <row r="203" spans="2:5" ht="12.75">
      <c r="B203" s="13"/>
      <c r="C203" s="13"/>
      <c r="D203" s="13"/>
      <c r="E203" s="13"/>
    </row>
    <row r="204" spans="2:5" ht="12.75">
      <c r="B204" s="13"/>
      <c r="C204" s="13"/>
      <c r="D204" s="13"/>
      <c r="E204" s="13"/>
    </row>
    <row r="205" spans="2:5" ht="12.75">
      <c r="B205" s="13"/>
      <c r="C205" s="13"/>
      <c r="D205" s="13"/>
      <c r="E205" s="13"/>
    </row>
    <row r="206" spans="2:5" ht="12.75">
      <c r="B206" s="13"/>
      <c r="C206" s="13"/>
      <c r="D206" s="13"/>
      <c r="E206" s="13"/>
    </row>
    <row r="207" spans="2:5" ht="12.75">
      <c r="B207" s="13"/>
      <c r="C207" s="13"/>
      <c r="D207" s="13"/>
      <c r="E207" s="13"/>
    </row>
    <row r="208" spans="2:5" ht="12.75">
      <c r="B208" s="13"/>
      <c r="C208" s="13"/>
      <c r="D208" s="13"/>
      <c r="E208" s="13"/>
    </row>
    <row r="209" spans="2:5" ht="12.75">
      <c r="B209" s="13"/>
      <c r="C209" s="13"/>
      <c r="D209" s="13"/>
      <c r="E209" s="13"/>
    </row>
    <row r="210" spans="2:5" ht="12.75">
      <c r="B210" s="13"/>
      <c r="C210" s="13"/>
      <c r="D210" s="13"/>
      <c r="E210" s="13"/>
    </row>
    <row r="211" spans="2:5" ht="12.75">
      <c r="B211" s="13"/>
      <c r="C211" s="13"/>
      <c r="D211" s="13"/>
      <c r="E211" s="13"/>
    </row>
    <row r="212" spans="2:5" ht="12.75">
      <c r="B212" s="13"/>
      <c r="C212" s="13"/>
      <c r="D212" s="13"/>
      <c r="E212" s="13"/>
    </row>
    <row r="213" spans="2:5" ht="12.75">
      <c r="B213" s="13"/>
      <c r="C213" s="13"/>
      <c r="D213" s="13"/>
      <c r="E213" s="13"/>
    </row>
    <row r="214" spans="2:5" ht="12.75">
      <c r="B214" s="13"/>
      <c r="C214" s="13"/>
      <c r="D214" s="13"/>
      <c r="E214" s="13"/>
    </row>
    <row r="215" spans="2:5" ht="12.75">
      <c r="B215" s="13"/>
      <c r="C215" s="13"/>
      <c r="D215" s="13"/>
      <c r="E215" s="13"/>
    </row>
    <row r="216" spans="2:5" ht="12.75">
      <c r="B216" s="13"/>
      <c r="C216" s="13"/>
      <c r="D216" s="13"/>
      <c r="E216" s="13"/>
    </row>
    <row r="217" spans="2:5" ht="12.75">
      <c r="B217" s="13"/>
      <c r="C217" s="13"/>
      <c r="D217" s="13"/>
      <c r="E217" s="13"/>
    </row>
    <row r="218" spans="2:5" ht="12.75">
      <c r="B218" s="13"/>
      <c r="C218" s="13"/>
      <c r="D218" s="13"/>
      <c r="E218" s="13"/>
    </row>
    <row r="219" spans="2:5" ht="12.75">
      <c r="B219" s="13"/>
      <c r="C219" s="13"/>
      <c r="D219" s="13"/>
      <c r="E219" s="13"/>
    </row>
    <row r="220" spans="2:5" ht="12.75">
      <c r="B220" s="13"/>
      <c r="C220" s="13"/>
      <c r="D220" s="13"/>
      <c r="E220" s="13"/>
    </row>
    <row r="221" spans="2:5" ht="12.75">
      <c r="B221" s="13"/>
      <c r="C221" s="13"/>
      <c r="D221" s="13"/>
      <c r="E221" s="13"/>
    </row>
    <row r="222" spans="2:5" ht="12.75">
      <c r="B222" s="13"/>
      <c r="C222" s="13"/>
      <c r="D222" s="13"/>
      <c r="E222" s="13"/>
    </row>
    <row r="223" spans="2:5" ht="12.75">
      <c r="B223" s="13"/>
      <c r="C223" s="13"/>
      <c r="D223" s="13"/>
      <c r="E223" s="13"/>
    </row>
    <row r="224" spans="2:5" ht="12.75">
      <c r="B224" s="13"/>
      <c r="C224" s="13"/>
      <c r="D224" s="13"/>
      <c r="E224" s="13"/>
    </row>
    <row r="225" spans="2:5" ht="12.75">
      <c r="B225" s="13"/>
      <c r="C225" s="13"/>
      <c r="D225" s="13"/>
      <c r="E225" s="13"/>
    </row>
    <row r="226" spans="2:5" ht="12.75">
      <c r="B226" s="13"/>
      <c r="C226" s="13"/>
      <c r="D226" s="13"/>
      <c r="E226" s="13"/>
    </row>
    <row r="227" spans="2:5" ht="12.75">
      <c r="B227" s="13"/>
      <c r="C227" s="13"/>
      <c r="D227" s="13"/>
      <c r="E227" s="13"/>
    </row>
    <row r="228" spans="2:5" ht="12.75">
      <c r="B228" s="13"/>
      <c r="C228" s="13"/>
      <c r="D228" s="13"/>
      <c r="E228" s="13"/>
    </row>
    <row r="229" spans="2:5" ht="12.75">
      <c r="B229" s="13"/>
      <c r="C229" s="13"/>
      <c r="D229" s="13"/>
      <c r="E229" s="13"/>
    </row>
    <row r="230" spans="2:5" ht="12.75">
      <c r="B230" s="13"/>
      <c r="C230" s="13"/>
      <c r="D230" s="13"/>
      <c r="E230" s="13"/>
    </row>
    <row r="231" spans="2:5" ht="12.75">
      <c r="B231" s="13"/>
      <c r="C231" s="13"/>
      <c r="D231" s="13"/>
      <c r="E231" s="13"/>
    </row>
    <row r="232" spans="2:5" ht="12.75">
      <c r="B232" s="13"/>
      <c r="C232" s="13"/>
      <c r="D232" s="13"/>
      <c r="E232" s="13"/>
    </row>
    <row r="233" spans="2:5" ht="12.75">
      <c r="B233" s="13"/>
      <c r="C233" s="13"/>
      <c r="D233" s="13"/>
      <c r="E233" s="13"/>
    </row>
    <row r="234" spans="2:5" ht="12.75">
      <c r="B234" s="13"/>
      <c r="C234" s="13"/>
      <c r="D234" s="13"/>
      <c r="E234" s="13"/>
    </row>
    <row r="235" spans="2:5" ht="12.75">
      <c r="B235" s="13"/>
      <c r="C235" s="13"/>
      <c r="D235" s="13"/>
      <c r="E235" s="13"/>
    </row>
    <row r="236" spans="2:5" ht="12.75">
      <c r="B236" s="13"/>
      <c r="C236" s="13"/>
      <c r="D236" s="13"/>
      <c r="E236" s="13"/>
    </row>
    <row r="237" spans="2:5" ht="12.75">
      <c r="B237" s="13"/>
      <c r="C237" s="13"/>
      <c r="D237" s="13"/>
      <c r="E237" s="13"/>
    </row>
    <row r="238" spans="2:5" ht="12.75">
      <c r="B238" s="13"/>
      <c r="C238" s="13"/>
      <c r="D238" s="13"/>
      <c r="E238" s="13"/>
    </row>
    <row r="239" spans="2:5" ht="12.75">
      <c r="B239" s="13"/>
      <c r="C239" s="13"/>
      <c r="D239" s="13"/>
      <c r="E239" s="13"/>
    </row>
    <row r="240" spans="2:5" ht="12.75">
      <c r="B240" s="13"/>
      <c r="C240" s="13"/>
      <c r="D240" s="13"/>
      <c r="E240" s="13"/>
    </row>
    <row r="241" spans="2:5" ht="12.75">
      <c r="B241" s="13"/>
      <c r="C241" s="13"/>
      <c r="D241" s="13"/>
      <c r="E241" s="13"/>
    </row>
    <row r="242" spans="2:5" ht="12.75">
      <c r="B242" s="13"/>
      <c r="C242" s="13"/>
      <c r="D242" s="13"/>
      <c r="E242" s="13"/>
    </row>
    <row r="243" spans="2:5" ht="12.75">
      <c r="B243" s="13"/>
      <c r="C243" s="13"/>
      <c r="D243" s="13"/>
      <c r="E243" s="13"/>
    </row>
    <row r="244" spans="2:5" ht="12.75">
      <c r="B244" s="13"/>
      <c r="C244" s="13"/>
      <c r="D244" s="13"/>
      <c r="E244" s="13"/>
    </row>
    <row r="245" spans="2:5" ht="12.75">
      <c r="B245" s="13"/>
      <c r="C245" s="13"/>
      <c r="D245" s="13"/>
      <c r="E245" s="13"/>
    </row>
    <row r="246" spans="2:5" ht="12.75">
      <c r="B246" s="13"/>
      <c r="C246" s="13"/>
      <c r="D246" s="13"/>
      <c r="E246" s="13"/>
    </row>
    <row r="247" spans="2:5" ht="12.75">
      <c r="B247" s="13"/>
      <c r="C247" s="13"/>
      <c r="D247" s="13"/>
      <c r="E247" s="13"/>
    </row>
    <row r="248" spans="2:5" ht="12.75">
      <c r="B248" s="13"/>
      <c r="C248" s="13"/>
      <c r="D248" s="13"/>
      <c r="E248" s="13"/>
    </row>
    <row r="249" spans="2:5" ht="12.75">
      <c r="B249" s="13"/>
      <c r="C249" s="13"/>
      <c r="D249" s="13"/>
      <c r="E249" s="13"/>
    </row>
    <row r="250" spans="2:5" ht="12.75">
      <c r="B250" s="13"/>
      <c r="C250" s="13"/>
      <c r="D250" s="13"/>
      <c r="E250" s="13"/>
    </row>
    <row r="251" spans="2:5" ht="12.75">
      <c r="B251" s="13"/>
      <c r="C251" s="13"/>
      <c r="D251" s="13"/>
      <c r="E251" s="13"/>
    </row>
    <row r="252" spans="2:5" ht="12.75">
      <c r="B252" s="13"/>
      <c r="C252" s="13"/>
      <c r="D252" s="13"/>
      <c r="E252" s="13"/>
    </row>
    <row r="253" spans="2:5" ht="12.75">
      <c r="B253" s="13"/>
      <c r="C253" s="13"/>
      <c r="D253" s="13"/>
      <c r="E253" s="13"/>
    </row>
    <row r="254" spans="2:5" ht="12.75">
      <c r="B254" s="13"/>
      <c r="C254" s="13"/>
      <c r="D254" s="13"/>
      <c r="E254" s="13"/>
    </row>
    <row r="255" spans="2:5" ht="12.75">
      <c r="B255" s="13"/>
      <c r="C255" s="13"/>
      <c r="D255" s="13"/>
      <c r="E255" s="13"/>
    </row>
    <row r="256" spans="2:5" ht="12.75">
      <c r="B256" s="13"/>
      <c r="C256" s="13"/>
      <c r="D256" s="13"/>
      <c r="E256" s="13"/>
    </row>
    <row r="257" spans="2:5" ht="12.75">
      <c r="B257" s="13"/>
      <c r="C257" s="13"/>
      <c r="D257" s="13"/>
      <c r="E257" s="13"/>
    </row>
  </sheetData>
  <sheetProtection/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I156"/>
  <sheetViews>
    <sheetView zoomScalePageLayoutView="0" workbookViewId="0" topLeftCell="A1">
      <selection activeCell="D92" sqref="D92"/>
    </sheetView>
  </sheetViews>
  <sheetFormatPr defaultColWidth="9.140625" defaultRowHeight="12.75"/>
  <cols>
    <col min="1" max="1" width="5.140625" style="0" customWidth="1"/>
    <col min="2" max="2" width="10.28125" style="196" customWidth="1"/>
    <col min="3" max="3" width="49.00390625" style="196" customWidth="1"/>
    <col min="4" max="4" width="19.28125" style="196" customWidth="1"/>
    <col min="5" max="5" width="27.00390625" style="196" customWidth="1"/>
    <col min="6" max="6" width="15.7109375" style="0" customWidth="1"/>
    <col min="7" max="7" width="13.8515625" style="0" customWidth="1"/>
  </cols>
  <sheetData>
    <row r="1" spans="2:9" ht="12.75">
      <c r="B1" s="509" t="s">
        <v>20</v>
      </c>
      <c r="C1" s="327"/>
      <c r="D1" s="548" t="s">
        <v>1069</v>
      </c>
      <c r="E1" s="327"/>
      <c r="F1" s="327"/>
      <c r="G1" s="327"/>
      <c r="H1" s="327"/>
      <c r="I1" s="327"/>
    </row>
    <row r="2" spans="2:9" ht="18">
      <c r="B2" s="528" t="s">
        <v>1351</v>
      </c>
      <c r="C2" s="510"/>
      <c r="D2" s="537" t="s">
        <v>1352</v>
      </c>
      <c r="E2" s="537"/>
      <c r="F2" s="537"/>
      <c r="G2" s="537"/>
      <c r="H2" s="327"/>
      <c r="I2" s="524" t="s">
        <v>1353</v>
      </c>
    </row>
    <row r="3" spans="2:9" ht="13.5" thickBot="1">
      <c r="B3" s="526" t="s">
        <v>1070</v>
      </c>
      <c r="C3" s="327"/>
      <c r="D3" s="538" t="s">
        <v>314</v>
      </c>
      <c r="E3" s="538"/>
      <c r="F3" s="327"/>
      <c r="G3" s="538"/>
      <c r="H3" s="327"/>
      <c r="I3" s="525" t="s">
        <v>948</v>
      </c>
    </row>
    <row r="4" spans="2:9" ht="12.75">
      <c r="B4" s="327"/>
      <c r="C4" s="529" t="s">
        <v>12</v>
      </c>
      <c r="D4" s="539" t="s">
        <v>14</v>
      </c>
      <c r="E4" s="539" t="s">
        <v>15</v>
      </c>
      <c r="F4" s="539" t="s">
        <v>1242</v>
      </c>
      <c r="G4" s="539" t="s">
        <v>16</v>
      </c>
      <c r="H4" s="536" t="s">
        <v>17</v>
      </c>
      <c r="I4" s="536" t="s">
        <v>17</v>
      </c>
    </row>
    <row r="5" spans="2:9" ht="12.75">
      <c r="B5" s="327"/>
      <c r="C5" s="339" t="s">
        <v>431</v>
      </c>
      <c r="D5" s="540">
        <v>68722.36</v>
      </c>
      <c r="E5" s="540">
        <v>62887.08</v>
      </c>
      <c r="F5" s="541"/>
      <c r="G5" s="541">
        <v>62691.35</v>
      </c>
      <c r="H5" s="343" t="s">
        <v>458</v>
      </c>
      <c r="I5" s="343">
        <v>0.99688759598951</v>
      </c>
    </row>
    <row r="6" spans="2:9" ht="13.5" thickBot="1">
      <c r="B6" s="327"/>
      <c r="C6" s="502" t="s">
        <v>433</v>
      </c>
      <c r="D6" s="542">
        <v>40872.53</v>
      </c>
      <c r="E6" s="542">
        <v>18117.08</v>
      </c>
      <c r="F6" s="543"/>
      <c r="G6" s="543">
        <v>18117.08</v>
      </c>
      <c r="H6" s="507" t="s">
        <v>458</v>
      </c>
      <c r="I6" s="507">
        <v>1</v>
      </c>
    </row>
    <row r="7" spans="2:9" ht="14.25" thickBot="1" thickTop="1">
      <c r="B7" s="327"/>
      <c r="C7" s="503" t="s">
        <v>13</v>
      </c>
      <c r="D7" s="544">
        <v>109594.89</v>
      </c>
      <c r="E7" s="544">
        <v>81004.16</v>
      </c>
      <c r="F7" s="544">
        <v>0</v>
      </c>
      <c r="G7" s="544">
        <v>80808.43</v>
      </c>
      <c r="H7" s="511" t="s">
        <v>458</v>
      </c>
      <c r="I7" s="511">
        <v>0.9975837043430854</v>
      </c>
    </row>
    <row r="8" spans="2:6" ht="12.75">
      <c r="B8" s="327"/>
      <c r="C8" s="339"/>
      <c r="D8" s="342"/>
      <c r="E8" s="342"/>
      <c r="F8" s="343"/>
    </row>
    <row r="9" spans="2:9" ht="13.5" thickBot="1">
      <c r="B9" s="509" t="s">
        <v>21</v>
      </c>
      <c r="C9" s="327"/>
      <c r="D9" s="538" t="s">
        <v>314</v>
      </c>
      <c r="E9" s="327"/>
      <c r="F9" s="327"/>
      <c r="G9" s="538"/>
      <c r="H9" s="327"/>
      <c r="I9" s="327"/>
    </row>
    <row r="10" spans="2:9" ht="13.5" thickBot="1">
      <c r="B10" s="531" t="s">
        <v>18</v>
      </c>
      <c r="C10" s="531" t="s">
        <v>19</v>
      </c>
      <c r="D10" s="545" t="s">
        <v>14</v>
      </c>
      <c r="E10" s="545" t="s">
        <v>15</v>
      </c>
      <c r="F10" s="545" t="s">
        <v>1242</v>
      </c>
      <c r="G10" s="545" t="s">
        <v>16</v>
      </c>
      <c r="H10" s="531" t="s">
        <v>17</v>
      </c>
      <c r="I10" s="531" t="s">
        <v>17</v>
      </c>
    </row>
    <row r="11" spans="2:9" ht="12.75">
      <c r="B11" s="549">
        <v>5011</v>
      </c>
      <c r="C11" s="532" t="s">
        <v>1076</v>
      </c>
      <c r="D11" s="546">
        <v>11529.32</v>
      </c>
      <c r="E11" s="546">
        <v>12256.03</v>
      </c>
      <c r="F11" s="546"/>
      <c r="G11" s="546">
        <v>12256.02</v>
      </c>
      <c r="H11" s="533" t="s">
        <v>458</v>
      </c>
      <c r="I11" s="533">
        <v>0.9999991840751042</v>
      </c>
    </row>
    <row r="12" spans="2:9" ht="13.5" thickBot="1">
      <c r="B12" s="549">
        <v>5019</v>
      </c>
      <c r="C12" s="532" t="s">
        <v>1354</v>
      </c>
      <c r="D12" s="546">
        <v>0</v>
      </c>
      <c r="E12" s="546">
        <v>2.41</v>
      </c>
      <c r="F12" s="546"/>
      <c r="G12" s="546">
        <v>2.41</v>
      </c>
      <c r="H12" s="533" t="s">
        <v>458</v>
      </c>
      <c r="I12" s="533">
        <v>1</v>
      </c>
    </row>
    <row r="13" spans="2:9" ht="14.25" thickBot="1" thickTop="1">
      <c r="B13" s="341" t="s">
        <v>22</v>
      </c>
      <c r="C13" s="340"/>
      <c r="D13" s="393">
        <v>11529.32</v>
      </c>
      <c r="E13" s="393">
        <v>12258.43</v>
      </c>
      <c r="F13" s="393"/>
      <c r="G13" s="393">
        <v>12258.43</v>
      </c>
      <c r="H13" s="392" t="s">
        <v>458</v>
      </c>
      <c r="I13" s="392">
        <v>1</v>
      </c>
    </row>
    <row r="14" spans="2:9" ht="12.75">
      <c r="B14" s="549">
        <v>5021</v>
      </c>
      <c r="C14" s="532" t="s">
        <v>23</v>
      </c>
      <c r="D14" s="546">
        <v>1373.8</v>
      </c>
      <c r="E14" s="546">
        <v>1817.65</v>
      </c>
      <c r="F14" s="546"/>
      <c r="G14" s="546">
        <v>1791.22</v>
      </c>
      <c r="H14" s="533" t="s">
        <v>458</v>
      </c>
      <c r="I14" s="533">
        <v>0.9854592468296977</v>
      </c>
    </row>
    <row r="15" spans="2:9" ht="12.75">
      <c r="B15" s="549">
        <v>5023</v>
      </c>
      <c r="C15" s="532" t="s">
        <v>24</v>
      </c>
      <c r="D15" s="546">
        <v>1819.86</v>
      </c>
      <c r="E15" s="546">
        <v>1989.91</v>
      </c>
      <c r="F15" s="546"/>
      <c r="G15" s="546">
        <v>1989.91</v>
      </c>
      <c r="H15" s="533" t="s">
        <v>458</v>
      </c>
      <c r="I15" s="533">
        <v>1</v>
      </c>
    </row>
    <row r="16" spans="2:9" ht="13.5" thickBot="1">
      <c r="B16" s="549">
        <v>5026</v>
      </c>
      <c r="C16" s="532" t="s">
        <v>1355</v>
      </c>
      <c r="D16" s="546">
        <v>0</v>
      </c>
      <c r="E16" s="546">
        <v>226.58</v>
      </c>
      <c r="F16" s="546"/>
      <c r="G16" s="546">
        <v>226.58</v>
      </c>
      <c r="H16" s="533" t="s">
        <v>458</v>
      </c>
      <c r="I16" s="533">
        <v>1</v>
      </c>
    </row>
    <row r="17" spans="2:9" ht="14.25" thickBot="1" thickTop="1">
      <c r="B17" s="341" t="s">
        <v>25</v>
      </c>
      <c r="C17" s="340"/>
      <c r="D17" s="393">
        <v>3193.66</v>
      </c>
      <c r="E17" s="393">
        <v>4034.13</v>
      </c>
      <c r="F17" s="393"/>
      <c r="G17" s="393">
        <v>4007.71</v>
      </c>
      <c r="H17" s="392" t="s">
        <v>458</v>
      </c>
      <c r="I17" s="392">
        <v>0.9934508803633001</v>
      </c>
    </row>
    <row r="18" spans="2:9" ht="12.75">
      <c r="B18" s="549">
        <v>5031</v>
      </c>
      <c r="C18" s="532" t="s">
        <v>26</v>
      </c>
      <c r="D18" s="546">
        <v>3905.37</v>
      </c>
      <c r="E18" s="546">
        <v>3475.85</v>
      </c>
      <c r="F18" s="546"/>
      <c r="G18" s="546">
        <v>3475.84</v>
      </c>
      <c r="H18" s="533" t="s">
        <v>458</v>
      </c>
      <c r="I18" s="533">
        <v>0.9999971230058835</v>
      </c>
    </row>
    <row r="19" spans="2:9" ht="12.75">
      <c r="B19" s="549">
        <v>5032</v>
      </c>
      <c r="C19" s="532" t="s">
        <v>27</v>
      </c>
      <c r="D19" s="546">
        <v>1172.3</v>
      </c>
      <c r="E19" s="546">
        <v>1300.03</v>
      </c>
      <c r="F19" s="546"/>
      <c r="G19" s="546">
        <v>1300.03</v>
      </c>
      <c r="H19" s="533" t="s">
        <v>458</v>
      </c>
      <c r="I19" s="533">
        <v>1</v>
      </c>
    </row>
    <row r="20" spans="2:9" ht="12.75">
      <c r="B20" s="549">
        <v>5038</v>
      </c>
      <c r="C20" s="532" t="s">
        <v>28</v>
      </c>
      <c r="D20" s="546">
        <v>55</v>
      </c>
      <c r="E20" s="546">
        <v>56.08</v>
      </c>
      <c r="F20" s="546"/>
      <c r="G20" s="546">
        <v>56.08</v>
      </c>
      <c r="H20" s="533" t="s">
        <v>458</v>
      </c>
      <c r="I20" s="533">
        <v>1</v>
      </c>
    </row>
    <row r="21" spans="2:9" ht="13.5" thickBot="1">
      <c r="B21" s="549">
        <v>5039</v>
      </c>
      <c r="C21" s="532" t="s">
        <v>1356</v>
      </c>
      <c r="D21" s="546">
        <v>0</v>
      </c>
      <c r="E21" s="546">
        <v>0.82</v>
      </c>
      <c r="F21" s="546"/>
      <c r="G21" s="546">
        <v>0.82</v>
      </c>
      <c r="H21" s="533" t="s">
        <v>458</v>
      </c>
      <c r="I21" s="533">
        <v>1</v>
      </c>
    </row>
    <row r="22" spans="2:9" ht="14.25" thickBot="1" thickTop="1">
      <c r="B22" s="341" t="s">
        <v>29</v>
      </c>
      <c r="C22" s="340"/>
      <c r="D22" s="393">
        <v>5132.67</v>
      </c>
      <c r="E22" s="393">
        <v>4832.78</v>
      </c>
      <c r="F22" s="393"/>
      <c r="G22" s="393">
        <v>4832.78</v>
      </c>
      <c r="H22" s="392" t="s">
        <v>458</v>
      </c>
      <c r="I22" s="392">
        <v>1</v>
      </c>
    </row>
    <row r="23" spans="2:9" ht="13.5" thickBot="1">
      <c r="B23" s="549">
        <v>5041</v>
      </c>
      <c r="C23" s="532" t="s">
        <v>909</v>
      </c>
      <c r="D23" s="546">
        <v>5.5</v>
      </c>
      <c r="E23" s="546">
        <v>0</v>
      </c>
      <c r="F23" s="546"/>
      <c r="G23" s="546">
        <v>0</v>
      </c>
      <c r="H23" s="533" t="s">
        <v>458</v>
      </c>
      <c r="I23" s="533" t="s">
        <v>458</v>
      </c>
    </row>
    <row r="24" spans="2:9" ht="14.25" thickBot="1" thickTop="1">
      <c r="B24" s="341" t="s">
        <v>910</v>
      </c>
      <c r="C24" s="340"/>
      <c r="D24" s="393">
        <v>5.5</v>
      </c>
      <c r="E24" s="393">
        <v>0</v>
      </c>
      <c r="F24" s="393"/>
      <c r="G24" s="393">
        <v>0</v>
      </c>
      <c r="H24" s="392" t="s">
        <v>458</v>
      </c>
      <c r="I24" s="392" t="s">
        <v>458</v>
      </c>
    </row>
    <row r="25" spans="2:9" ht="14.25" thickBot="1" thickTop="1">
      <c r="B25" s="341" t="s">
        <v>30</v>
      </c>
      <c r="C25" s="340"/>
      <c r="D25" s="393">
        <v>19861.15</v>
      </c>
      <c r="E25" s="393">
        <v>21125.35</v>
      </c>
      <c r="F25" s="393"/>
      <c r="G25" s="393">
        <v>21098.92</v>
      </c>
      <c r="H25" s="392" t="s">
        <v>458</v>
      </c>
      <c r="I25" s="392">
        <v>0.9987488964679875</v>
      </c>
    </row>
    <row r="26" spans="2:9" ht="12.75">
      <c r="B26" s="549">
        <v>5122</v>
      </c>
      <c r="C26" s="532" t="s">
        <v>1180</v>
      </c>
      <c r="D26" s="546">
        <v>6</v>
      </c>
      <c r="E26" s="546">
        <v>0</v>
      </c>
      <c r="F26" s="546"/>
      <c r="G26" s="546">
        <v>0</v>
      </c>
      <c r="H26" s="533" t="s">
        <v>458</v>
      </c>
      <c r="I26" s="533" t="s">
        <v>458</v>
      </c>
    </row>
    <row r="27" spans="2:9" ht="13.5" thickBot="1">
      <c r="B27" s="549">
        <v>5123</v>
      </c>
      <c r="C27" s="532" t="s">
        <v>1357</v>
      </c>
      <c r="D27" s="546">
        <v>0</v>
      </c>
      <c r="E27" s="546">
        <v>39.94</v>
      </c>
      <c r="F27" s="546"/>
      <c r="G27" s="546">
        <v>39.94</v>
      </c>
      <c r="H27" s="533" t="s">
        <v>458</v>
      </c>
      <c r="I27" s="533">
        <v>1</v>
      </c>
    </row>
    <row r="28" spans="2:9" ht="14.25" thickBot="1" thickTop="1">
      <c r="B28" s="341" t="s">
        <v>1181</v>
      </c>
      <c r="C28" s="340"/>
      <c r="D28" s="393">
        <v>6</v>
      </c>
      <c r="E28" s="393">
        <v>39.94</v>
      </c>
      <c r="F28" s="393"/>
      <c r="G28" s="393">
        <v>39.94</v>
      </c>
      <c r="H28" s="392" t="s">
        <v>458</v>
      </c>
      <c r="I28" s="392">
        <v>1</v>
      </c>
    </row>
    <row r="29" spans="2:9" ht="12.75">
      <c r="B29" s="549">
        <v>5131</v>
      </c>
      <c r="C29" s="532" t="s">
        <v>760</v>
      </c>
      <c r="D29" s="546">
        <v>6</v>
      </c>
      <c r="E29" s="546">
        <v>5.87</v>
      </c>
      <c r="F29" s="546"/>
      <c r="G29" s="546">
        <v>5.87</v>
      </c>
      <c r="H29" s="533" t="s">
        <v>458</v>
      </c>
      <c r="I29" s="533">
        <v>1</v>
      </c>
    </row>
    <row r="30" spans="2:9" ht="12.75">
      <c r="B30" s="549">
        <v>5132</v>
      </c>
      <c r="C30" s="532" t="s">
        <v>31</v>
      </c>
      <c r="D30" s="546">
        <v>171.3</v>
      </c>
      <c r="E30" s="546">
        <v>87.59</v>
      </c>
      <c r="F30" s="546"/>
      <c r="G30" s="546">
        <v>87.58</v>
      </c>
      <c r="H30" s="533" t="s">
        <v>458</v>
      </c>
      <c r="I30" s="533">
        <v>0.9998858317159492</v>
      </c>
    </row>
    <row r="31" spans="2:9" ht="12.75">
      <c r="B31" s="549">
        <v>5133</v>
      </c>
      <c r="C31" s="532" t="s">
        <v>32</v>
      </c>
      <c r="D31" s="546">
        <v>3</v>
      </c>
      <c r="E31" s="546">
        <v>2.17</v>
      </c>
      <c r="F31" s="546"/>
      <c r="G31" s="546">
        <v>2.17</v>
      </c>
      <c r="H31" s="533" t="s">
        <v>458</v>
      </c>
      <c r="I31" s="533">
        <v>1</v>
      </c>
    </row>
    <row r="32" spans="2:9" ht="12.75">
      <c r="B32" s="549">
        <v>5136</v>
      </c>
      <c r="C32" s="532" t="s">
        <v>33</v>
      </c>
      <c r="D32" s="546">
        <v>22.5</v>
      </c>
      <c r="E32" s="546">
        <v>201.96</v>
      </c>
      <c r="F32" s="546"/>
      <c r="G32" s="546">
        <v>201.95</v>
      </c>
      <c r="H32" s="533" t="s">
        <v>458</v>
      </c>
      <c r="I32" s="533">
        <v>0.9999504852446028</v>
      </c>
    </row>
    <row r="33" spans="2:9" ht="12.75">
      <c r="B33" s="549">
        <v>5137</v>
      </c>
      <c r="C33" s="532" t="s">
        <v>34</v>
      </c>
      <c r="D33" s="546">
        <v>2643.77</v>
      </c>
      <c r="E33" s="546">
        <v>3420.45</v>
      </c>
      <c r="F33" s="546"/>
      <c r="G33" s="546">
        <v>3390.37</v>
      </c>
      <c r="H33" s="533" t="s">
        <v>458</v>
      </c>
      <c r="I33" s="533">
        <v>0.9912058354894824</v>
      </c>
    </row>
    <row r="34" spans="2:9" ht="12.75">
      <c r="B34" s="549">
        <v>5138</v>
      </c>
      <c r="C34" s="532" t="s">
        <v>1358</v>
      </c>
      <c r="D34" s="546">
        <v>0</v>
      </c>
      <c r="E34" s="546">
        <v>48.8</v>
      </c>
      <c r="F34" s="546"/>
      <c r="G34" s="546">
        <v>48.8</v>
      </c>
      <c r="H34" s="533" t="s">
        <v>458</v>
      </c>
      <c r="I34" s="533">
        <v>1</v>
      </c>
    </row>
    <row r="35" spans="2:9" ht="13.5" thickBot="1">
      <c r="B35" s="549">
        <v>5139</v>
      </c>
      <c r="C35" s="532" t="s">
        <v>35</v>
      </c>
      <c r="D35" s="546">
        <v>1635.2</v>
      </c>
      <c r="E35" s="546">
        <v>1594.8</v>
      </c>
      <c r="F35" s="546"/>
      <c r="G35" s="546">
        <v>1585.21</v>
      </c>
      <c r="H35" s="533" t="s">
        <v>458</v>
      </c>
      <c r="I35" s="533">
        <v>0.9939867067970906</v>
      </c>
    </row>
    <row r="36" spans="2:9" ht="14.25" thickBot="1" thickTop="1">
      <c r="B36" s="341" t="s">
        <v>36</v>
      </c>
      <c r="C36" s="340"/>
      <c r="D36" s="393">
        <v>4481.77</v>
      </c>
      <c r="E36" s="393">
        <v>5361.65</v>
      </c>
      <c r="F36" s="393"/>
      <c r="G36" s="393">
        <v>5321.97</v>
      </c>
      <c r="H36" s="392" t="s">
        <v>458</v>
      </c>
      <c r="I36" s="392">
        <v>0.9925992931280484</v>
      </c>
    </row>
    <row r="37" spans="2:9" ht="12.75">
      <c r="B37" s="549">
        <v>5141</v>
      </c>
      <c r="C37" s="532" t="s">
        <v>37</v>
      </c>
      <c r="D37" s="546">
        <v>93.49</v>
      </c>
      <c r="E37" s="546">
        <v>67.99</v>
      </c>
      <c r="F37" s="546"/>
      <c r="G37" s="546">
        <v>67.99</v>
      </c>
      <c r="H37" s="533" t="s">
        <v>458</v>
      </c>
      <c r="I37" s="533">
        <v>1</v>
      </c>
    </row>
    <row r="38" spans="2:9" ht="13.5" thickBot="1">
      <c r="B38" s="549">
        <v>5142</v>
      </c>
      <c r="C38" s="532" t="s">
        <v>1359</v>
      </c>
      <c r="D38" s="546">
        <v>0</v>
      </c>
      <c r="E38" s="546">
        <v>0.35</v>
      </c>
      <c r="F38" s="546"/>
      <c r="G38" s="546">
        <v>0.51</v>
      </c>
      <c r="H38" s="533" t="s">
        <v>458</v>
      </c>
      <c r="I38" s="533">
        <v>1.4571428571428573</v>
      </c>
    </row>
    <row r="39" spans="2:9" ht="14.25" thickBot="1" thickTop="1">
      <c r="B39" s="341" t="s">
        <v>38</v>
      </c>
      <c r="C39" s="340"/>
      <c r="D39" s="393">
        <v>93.49</v>
      </c>
      <c r="E39" s="393">
        <v>68.34</v>
      </c>
      <c r="F39" s="393"/>
      <c r="G39" s="393">
        <v>68.51</v>
      </c>
      <c r="H39" s="392" t="s">
        <v>458</v>
      </c>
      <c r="I39" s="392">
        <v>1.0024875621890548</v>
      </c>
    </row>
    <row r="40" spans="2:9" ht="12.75">
      <c r="B40" s="549">
        <v>5151</v>
      </c>
      <c r="C40" s="532" t="s">
        <v>39</v>
      </c>
      <c r="D40" s="546">
        <v>68.5</v>
      </c>
      <c r="E40" s="546">
        <v>59.5</v>
      </c>
      <c r="F40" s="546"/>
      <c r="G40" s="546">
        <v>59.5</v>
      </c>
      <c r="H40" s="533" t="s">
        <v>458</v>
      </c>
      <c r="I40" s="533">
        <v>1</v>
      </c>
    </row>
    <row r="41" spans="2:9" ht="12.75">
      <c r="B41" s="549">
        <v>5152</v>
      </c>
      <c r="C41" s="532" t="s">
        <v>40</v>
      </c>
      <c r="D41" s="546">
        <v>20</v>
      </c>
      <c r="E41" s="546">
        <v>13.71</v>
      </c>
      <c r="F41" s="546"/>
      <c r="G41" s="546">
        <v>13.71</v>
      </c>
      <c r="H41" s="533" t="s">
        <v>458</v>
      </c>
      <c r="I41" s="533">
        <v>1</v>
      </c>
    </row>
    <row r="42" spans="2:9" ht="12.75">
      <c r="B42" s="549">
        <v>5153</v>
      </c>
      <c r="C42" s="532" t="s">
        <v>41</v>
      </c>
      <c r="D42" s="546">
        <v>300</v>
      </c>
      <c r="E42" s="546">
        <v>231.65</v>
      </c>
      <c r="F42" s="546"/>
      <c r="G42" s="546">
        <v>231.65</v>
      </c>
      <c r="H42" s="533" t="s">
        <v>458</v>
      </c>
      <c r="I42" s="533">
        <v>1</v>
      </c>
    </row>
    <row r="43" spans="2:9" ht="12.75">
      <c r="B43" s="549">
        <v>5154</v>
      </c>
      <c r="C43" s="532" t="s">
        <v>42</v>
      </c>
      <c r="D43" s="546">
        <v>1375</v>
      </c>
      <c r="E43" s="546">
        <v>1270.95</v>
      </c>
      <c r="F43" s="546"/>
      <c r="G43" s="546">
        <v>1270.95</v>
      </c>
      <c r="H43" s="533" t="s">
        <v>458</v>
      </c>
      <c r="I43" s="533">
        <v>1</v>
      </c>
    </row>
    <row r="44" spans="2:9" ht="12.75">
      <c r="B44" s="549">
        <v>5156</v>
      </c>
      <c r="C44" s="532" t="s">
        <v>43</v>
      </c>
      <c r="D44" s="546">
        <v>1189.5</v>
      </c>
      <c r="E44" s="546">
        <v>530.26</v>
      </c>
      <c r="F44" s="546"/>
      <c r="G44" s="546">
        <v>504.12</v>
      </c>
      <c r="H44" s="533" t="s">
        <v>458</v>
      </c>
      <c r="I44" s="533">
        <v>0.9507034285067703</v>
      </c>
    </row>
    <row r="45" spans="2:9" ht="12.75">
      <c r="B45" s="549">
        <v>5157</v>
      </c>
      <c r="C45" s="532" t="s">
        <v>44</v>
      </c>
      <c r="D45" s="546">
        <v>3</v>
      </c>
      <c r="E45" s="546">
        <v>0</v>
      </c>
      <c r="F45" s="546"/>
      <c r="G45" s="546">
        <v>0</v>
      </c>
      <c r="H45" s="533" t="s">
        <v>458</v>
      </c>
      <c r="I45" s="533" t="s">
        <v>458</v>
      </c>
    </row>
    <row r="46" spans="2:9" ht="13.5" thickBot="1">
      <c r="B46" s="549">
        <v>5159</v>
      </c>
      <c r="C46" s="532" t="s">
        <v>1246</v>
      </c>
      <c r="D46" s="546">
        <v>0</v>
      </c>
      <c r="E46" s="546">
        <v>3.07</v>
      </c>
      <c r="F46" s="546"/>
      <c r="G46" s="546">
        <v>3.07</v>
      </c>
      <c r="H46" s="533" t="s">
        <v>458</v>
      </c>
      <c r="I46" s="533">
        <v>1</v>
      </c>
    </row>
    <row r="47" spans="2:9" ht="14.25" thickBot="1" thickTop="1">
      <c r="B47" s="341" t="s">
        <v>45</v>
      </c>
      <c r="C47" s="340"/>
      <c r="D47" s="393">
        <v>2956</v>
      </c>
      <c r="E47" s="393">
        <v>2109.14</v>
      </c>
      <c r="F47" s="393"/>
      <c r="G47" s="393">
        <v>2082.99</v>
      </c>
      <c r="H47" s="392" t="s">
        <v>458</v>
      </c>
      <c r="I47" s="392">
        <v>0.9876015816873227</v>
      </c>
    </row>
    <row r="48" spans="2:9" ht="12.75">
      <c r="B48" s="549">
        <v>5161</v>
      </c>
      <c r="C48" s="532" t="s">
        <v>911</v>
      </c>
      <c r="D48" s="546">
        <v>164.5</v>
      </c>
      <c r="E48" s="546">
        <v>193.73</v>
      </c>
      <c r="F48" s="546"/>
      <c r="G48" s="546">
        <v>192.99</v>
      </c>
      <c r="H48" s="533" t="s">
        <v>458</v>
      </c>
      <c r="I48" s="533">
        <v>0.9961802508646055</v>
      </c>
    </row>
    <row r="49" spans="2:9" ht="12.75">
      <c r="B49" s="549">
        <v>5162</v>
      </c>
      <c r="C49" s="532" t="s">
        <v>1247</v>
      </c>
      <c r="D49" s="546">
        <v>179.5</v>
      </c>
      <c r="E49" s="546">
        <v>178.23</v>
      </c>
      <c r="F49" s="546"/>
      <c r="G49" s="546">
        <v>178.23</v>
      </c>
      <c r="H49" s="533" t="s">
        <v>458</v>
      </c>
      <c r="I49" s="533">
        <v>1</v>
      </c>
    </row>
    <row r="50" spans="2:9" ht="12.75">
      <c r="B50" s="549">
        <v>5163</v>
      </c>
      <c r="C50" s="532" t="s">
        <v>1248</v>
      </c>
      <c r="D50" s="546">
        <v>505.11</v>
      </c>
      <c r="E50" s="546">
        <v>487.7</v>
      </c>
      <c r="F50" s="546"/>
      <c r="G50" s="546">
        <v>487.7</v>
      </c>
      <c r="H50" s="533" t="s">
        <v>458</v>
      </c>
      <c r="I50" s="533">
        <v>1</v>
      </c>
    </row>
    <row r="51" spans="2:9" ht="12.75">
      <c r="B51" s="549">
        <v>5164</v>
      </c>
      <c r="C51" s="532" t="s">
        <v>64</v>
      </c>
      <c r="D51" s="546">
        <v>28</v>
      </c>
      <c r="E51" s="546">
        <v>110.05</v>
      </c>
      <c r="F51" s="546"/>
      <c r="G51" s="546">
        <v>110.05</v>
      </c>
      <c r="H51" s="533" t="s">
        <v>458</v>
      </c>
      <c r="I51" s="533">
        <v>1</v>
      </c>
    </row>
    <row r="52" spans="2:9" ht="12.75">
      <c r="B52" s="549">
        <v>5166</v>
      </c>
      <c r="C52" s="532" t="s">
        <v>65</v>
      </c>
      <c r="D52" s="546">
        <v>655</v>
      </c>
      <c r="E52" s="546">
        <v>748.15</v>
      </c>
      <c r="F52" s="546"/>
      <c r="G52" s="546">
        <v>748.15</v>
      </c>
      <c r="H52" s="533" t="s">
        <v>458</v>
      </c>
      <c r="I52" s="533">
        <v>1</v>
      </c>
    </row>
    <row r="53" spans="2:9" ht="12.75">
      <c r="B53" s="549">
        <v>5167</v>
      </c>
      <c r="C53" s="532" t="s">
        <v>66</v>
      </c>
      <c r="D53" s="546">
        <v>415</v>
      </c>
      <c r="E53" s="546">
        <v>346.06</v>
      </c>
      <c r="F53" s="546"/>
      <c r="G53" s="546">
        <v>346.06</v>
      </c>
      <c r="H53" s="533" t="s">
        <v>458</v>
      </c>
      <c r="I53" s="533">
        <v>1</v>
      </c>
    </row>
    <row r="54" spans="2:9" ht="12.75">
      <c r="B54" s="549">
        <v>5168</v>
      </c>
      <c r="C54" s="532" t="s">
        <v>912</v>
      </c>
      <c r="D54" s="546">
        <v>805.5</v>
      </c>
      <c r="E54" s="546">
        <v>867.9</v>
      </c>
      <c r="F54" s="546"/>
      <c r="G54" s="546">
        <v>867.9</v>
      </c>
      <c r="H54" s="533" t="s">
        <v>458</v>
      </c>
      <c r="I54" s="533">
        <v>1</v>
      </c>
    </row>
    <row r="55" spans="2:9" ht="13.5" thickBot="1">
      <c r="B55" s="549">
        <v>5169</v>
      </c>
      <c r="C55" s="532" t="s">
        <v>67</v>
      </c>
      <c r="D55" s="546">
        <v>6768.15</v>
      </c>
      <c r="E55" s="546">
        <v>6322.83</v>
      </c>
      <c r="F55" s="546"/>
      <c r="G55" s="546">
        <v>6321.08</v>
      </c>
      <c r="H55" s="533" t="s">
        <v>458</v>
      </c>
      <c r="I55" s="533">
        <v>0.9997232252013735</v>
      </c>
    </row>
    <row r="56" spans="2:9" ht="14.25" thickBot="1" thickTop="1">
      <c r="B56" s="341" t="s">
        <v>68</v>
      </c>
      <c r="C56" s="340"/>
      <c r="D56" s="393">
        <v>9520.75</v>
      </c>
      <c r="E56" s="393">
        <v>9254.65</v>
      </c>
      <c r="F56" s="393"/>
      <c r="G56" s="393">
        <v>9252.16</v>
      </c>
      <c r="H56" s="392" t="s">
        <v>458</v>
      </c>
      <c r="I56" s="392">
        <v>0.9997309460649512</v>
      </c>
    </row>
    <row r="57" spans="2:9" ht="12.75">
      <c r="B57" s="549">
        <v>5171</v>
      </c>
      <c r="C57" s="532" t="s">
        <v>69</v>
      </c>
      <c r="D57" s="546">
        <v>7554</v>
      </c>
      <c r="E57" s="546">
        <v>4420.75</v>
      </c>
      <c r="F57" s="546"/>
      <c r="G57" s="546">
        <v>4420.74</v>
      </c>
      <c r="H57" s="533" t="s">
        <v>458</v>
      </c>
      <c r="I57" s="533">
        <v>0.9999977379403947</v>
      </c>
    </row>
    <row r="58" spans="2:9" ht="12.75">
      <c r="B58" s="549">
        <v>5172</v>
      </c>
      <c r="C58" s="532" t="s">
        <v>70</v>
      </c>
      <c r="D58" s="546">
        <v>143</v>
      </c>
      <c r="E58" s="546">
        <v>50.34</v>
      </c>
      <c r="F58" s="546"/>
      <c r="G58" s="546">
        <v>50.34</v>
      </c>
      <c r="H58" s="533" t="s">
        <v>458</v>
      </c>
      <c r="I58" s="533">
        <v>1</v>
      </c>
    </row>
    <row r="59" spans="2:9" ht="12.75">
      <c r="B59" s="549">
        <v>5173</v>
      </c>
      <c r="C59" s="532" t="s">
        <v>1360</v>
      </c>
      <c r="D59" s="546">
        <v>30.5</v>
      </c>
      <c r="E59" s="546">
        <v>20.92</v>
      </c>
      <c r="F59" s="546"/>
      <c r="G59" s="546">
        <v>20.92</v>
      </c>
      <c r="H59" s="533" t="s">
        <v>458</v>
      </c>
      <c r="I59" s="533">
        <v>1</v>
      </c>
    </row>
    <row r="60" spans="2:9" ht="12.75">
      <c r="B60" s="549">
        <v>5175</v>
      </c>
      <c r="C60" s="532" t="s">
        <v>71</v>
      </c>
      <c r="D60" s="546">
        <v>128.7</v>
      </c>
      <c r="E60" s="546">
        <v>187.89</v>
      </c>
      <c r="F60" s="546"/>
      <c r="G60" s="546">
        <v>182.89</v>
      </c>
      <c r="H60" s="533" t="s">
        <v>458</v>
      </c>
      <c r="I60" s="533">
        <v>0.9733886848688063</v>
      </c>
    </row>
    <row r="61" spans="2:9" ht="12.75">
      <c r="B61" s="549">
        <v>5176</v>
      </c>
      <c r="C61" s="532" t="s">
        <v>72</v>
      </c>
      <c r="D61" s="546">
        <v>5</v>
      </c>
      <c r="E61" s="546">
        <v>0</v>
      </c>
      <c r="F61" s="546"/>
      <c r="G61" s="546">
        <v>0</v>
      </c>
      <c r="H61" s="533" t="s">
        <v>458</v>
      </c>
      <c r="I61" s="533" t="s">
        <v>458</v>
      </c>
    </row>
    <row r="62" spans="2:9" ht="13.5" thickBot="1">
      <c r="B62" s="549">
        <v>5179</v>
      </c>
      <c r="C62" s="532" t="s">
        <v>73</v>
      </c>
      <c r="D62" s="546">
        <v>146</v>
      </c>
      <c r="E62" s="546">
        <v>89.72</v>
      </c>
      <c r="F62" s="546"/>
      <c r="G62" s="546">
        <v>89.72</v>
      </c>
      <c r="H62" s="533" t="s">
        <v>458</v>
      </c>
      <c r="I62" s="533">
        <v>1</v>
      </c>
    </row>
    <row r="63" spans="2:9" ht="14.25" thickBot="1" thickTop="1">
      <c r="B63" s="341" t="s">
        <v>74</v>
      </c>
      <c r="C63" s="340"/>
      <c r="D63" s="393">
        <v>8007.2</v>
      </c>
      <c r="E63" s="393">
        <v>4769.62</v>
      </c>
      <c r="F63" s="393"/>
      <c r="G63" s="393">
        <v>4764.61</v>
      </c>
      <c r="H63" s="392" t="s">
        <v>458</v>
      </c>
      <c r="I63" s="392">
        <v>0.9989496018550743</v>
      </c>
    </row>
    <row r="64" spans="2:9" ht="12.75">
      <c r="B64" s="549">
        <v>5182</v>
      </c>
      <c r="C64" s="532" t="s">
        <v>1361</v>
      </c>
      <c r="D64" s="546">
        <v>0</v>
      </c>
      <c r="E64" s="546">
        <v>0</v>
      </c>
      <c r="F64" s="546"/>
      <c r="G64" s="546">
        <v>0</v>
      </c>
      <c r="H64" s="533" t="s">
        <v>458</v>
      </c>
      <c r="I64" s="533" t="s">
        <v>458</v>
      </c>
    </row>
    <row r="65" spans="2:9" ht="13.5" thickBot="1">
      <c r="B65" s="549">
        <v>5189</v>
      </c>
      <c r="C65" s="532" t="s">
        <v>1362</v>
      </c>
      <c r="D65" s="546">
        <v>0</v>
      </c>
      <c r="E65" s="546">
        <v>6</v>
      </c>
      <c r="F65" s="546"/>
      <c r="G65" s="546">
        <v>6</v>
      </c>
      <c r="H65" s="533" t="s">
        <v>458</v>
      </c>
      <c r="I65" s="533">
        <v>1</v>
      </c>
    </row>
    <row r="66" spans="2:9" ht="14.25" thickBot="1" thickTop="1">
      <c r="B66" s="341" t="s">
        <v>75</v>
      </c>
      <c r="C66" s="340"/>
      <c r="D66" s="393">
        <v>0</v>
      </c>
      <c r="E66" s="393">
        <v>6</v>
      </c>
      <c r="F66" s="393"/>
      <c r="G66" s="393">
        <v>6</v>
      </c>
      <c r="H66" s="392" t="s">
        <v>458</v>
      </c>
      <c r="I66" s="392">
        <v>1</v>
      </c>
    </row>
    <row r="67" spans="2:9" ht="12.75">
      <c r="B67" s="549">
        <v>5192</v>
      </c>
      <c r="C67" s="532" t="s">
        <v>949</v>
      </c>
      <c r="D67" s="546">
        <v>178</v>
      </c>
      <c r="E67" s="546">
        <v>13.93</v>
      </c>
      <c r="F67" s="546"/>
      <c r="G67" s="546">
        <v>13.93</v>
      </c>
      <c r="H67" s="533" t="s">
        <v>458</v>
      </c>
      <c r="I67" s="533">
        <v>1</v>
      </c>
    </row>
    <row r="68" spans="2:9" ht="12.75">
      <c r="B68" s="549">
        <v>5194</v>
      </c>
      <c r="C68" s="532" t="s">
        <v>76</v>
      </c>
      <c r="D68" s="546">
        <v>211.5</v>
      </c>
      <c r="E68" s="546">
        <v>199.81</v>
      </c>
      <c r="F68" s="546"/>
      <c r="G68" s="546">
        <v>199.81</v>
      </c>
      <c r="H68" s="533" t="s">
        <v>458</v>
      </c>
      <c r="I68" s="533">
        <v>1</v>
      </c>
    </row>
    <row r="69" spans="2:9" ht="13.5" thickBot="1">
      <c r="B69" s="549">
        <v>5195</v>
      </c>
      <c r="C69" s="532" t="s">
        <v>761</v>
      </c>
      <c r="D69" s="546">
        <v>50</v>
      </c>
      <c r="E69" s="546">
        <v>0</v>
      </c>
      <c r="F69" s="546"/>
      <c r="G69" s="546">
        <v>0</v>
      </c>
      <c r="H69" s="533" t="s">
        <v>458</v>
      </c>
      <c r="I69" s="533" t="s">
        <v>458</v>
      </c>
    </row>
    <row r="70" spans="2:9" ht="14.25" thickBot="1" thickTop="1">
      <c r="B70" s="341" t="s">
        <v>77</v>
      </c>
      <c r="C70" s="340"/>
      <c r="D70" s="393">
        <v>439.5</v>
      </c>
      <c r="E70" s="393">
        <v>213.74</v>
      </c>
      <c r="F70" s="393"/>
      <c r="G70" s="393">
        <v>213.74</v>
      </c>
      <c r="H70" s="392" t="s">
        <v>458</v>
      </c>
      <c r="I70" s="392">
        <v>1</v>
      </c>
    </row>
    <row r="71" spans="2:9" ht="14.25" thickBot="1" thickTop="1">
      <c r="B71" s="341" t="s">
        <v>78</v>
      </c>
      <c r="C71" s="340"/>
      <c r="D71" s="393">
        <v>25504.71</v>
      </c>
      <c r="E71" s="393">
        <v>21823.08</v>
      </c>
      <c r="F71" s="393"/>
      <c r="G71" s="393">
        <v>21749.91</v>
      </c>
      <c r="H71" s="392" t="s">
        <v>458</v>
      </c>
      <c r="I71" s="392">
        <v>0.9966471277198268</v>
      </c>
    </row>
    <row r="72" spans="2:9" ht="13.5" thickBot="1">
      <c r="B72" s="549">
        <v>5212</v>
      </c>
      <c r="C72" s="532" t="s">
        <v>1363</v>
      </c>
      <c r="D72" s="546">
        <v>0</v>
      </c>
      <c r="E72" s="546">
        <v>102</v>
      </c>
      <c r="F72" s="546"/>
      <c r="G72" s="546">
        <v>102</v>
      </c>
      <c r="H72" s="533" t="s">
        <v>458</v>
      </c>
      <c r="I72" s="533">
        <v>1</v>
      </c>
    </row>
    <row r="73" spans="2:9" ht="14.25" thickBot="1" thickTop="1">
      <c r="B73" s="341" t="s">
        <v>1364</v>
      </c>
      <c r="C73" s="340"/>
      <c r="D73" s="393">
        <v>0</v>
      </c>
      <c r="E73" s="393">
        <v>102</v>
      </c>
      <c r="F73" s="393"/>
      <c r="G73" s="393">
        <v>102</v>
      </c>
      <c r="H73" s="392" t="s">
        <v>458</v>
      </c>
      <c r="I73" s="392">
        <v>1</v>
      </c>
    </row>
    <row r="74" spans="2:9" ht="12.75">
      <c r="B74" s="549">
        <v>5221</v>
      </c>
      <c r="C74" s="532" t="s">
        <v>1365</v>
      </c>
      <c r="D74" s="546">
        <v>0</v>
      </c>
      <c r="E74" s="546">
        <v>220</v>
      </c>
      <c r="F74" s="546"/>
      <c r="G74" s="546">
        <v>220</v>
      </c>
      <c r="H74" s="533" t="s">
        <v>458</v>
      </c>
      <c r="I74" s="533">
        <v>1</v>
      </c>
    </row>
    <row r="75" spans="2:9" ht="12.75">
      <c r="B75" s="549">
        <v>5222</v>
      </c>
      <c r="C75" s="532" t="s">
        <v>913</v>
      </c>
      <c r="D75" s="546">
        <v>2220</v>
      </c>
      <c r="E75" s="546">
        <v>1300.86</v>
      </c>
      <c r="F75" s="546"/>
      <c r="G75" s="546">
        <v>1300.86</v>
      </c>
      <c r="H75" s="533" t="s">
        <v>458</v>
      </c>
      <c r="I75" s="533">
        <v>1</v>
      </c>
    </row>
    <row r="76" spans="2:9" ht="13.5" thickBot="1">
      <c r="B76" s="549">
        <v>5223</v>
      </c>
      <c r="C76" s="532" t="s">
        <v>79</v>
      </c>
      <c r="D76" s="546">
        <v>0</v>
      </c>
      <c r="E76" s="546">
        <v>329.05</v>
      </c>
      <c r="F76" s="546"/>
      <c r="G76" s="546">
        <v>329.05</v>
      </c>
      <c r="H76" s="533" t="s">
        <v>458</v>
      </c>
      <c r="I76" s="533">
        <v>1</v>
      </c>
    </row>
    <row r="77" spans="2:9" ht="14.25" thickBot="1" thickTop="1">
      <c r="B77" s="341" t="s">
        <v>80</v>
      </c>
      <c r="C77" s="340"/>
      <c r="D77" s="393">
        <v>2220</v>
      </c>
      <c r="E77" s="393">
        <v>1849.91</v>
      </c>
      <c r="F77" s="393"/>
      <c r="G77" s="393">
        <v>1849.91</v>
      </c>
      <c r="H77" s="392" t="s">
        <v>458</v>
      </c>
      <c r="I77" s="392">
        <v>1</v>
      </c>
    </row>
    <row r="78" spans="2:9" ht="14.25" thickBot="1" thickTop="1">
      <c r="B78" s="341" t="s">
        <v>81</v>
      </c>
      <c r="C78" s="340"/>
      <c r="D78" s="393">
        <v>2220</v>
      </c>
      <c r="E78" s="393">
        <v>1951.91</v>
      </c>
      <c r="F78" s="393"/>
      <c r="G78" s="393">
        <v>1951.91</v>
      </c>
      <c r="H78" s="392" t="s">
        <v>458</v>
      </c>
      <c r="I78" s="392">
        <v>1</v>
      </c>
    </row>
    <row r="79" spans="2:9" ht="12.75">
      <c r="B79" s="549">
        <v>5323</v>
      </c>
      <c r="C79" s="532" t="s">
        <v>950</v>
      </c>
      <c r="D79" s="546">
        <v>101.91</v>
      </c>
      <c r="E79" s="546">
        <v>101.91</v>
      </c>
      <c r="F79" s="546"/>
      <c r="G79" s="546">
        <v>101.91</v>
      </c>
      <c r="H79" s="533" t="s">
        <v>458</v>
      </c>
      <c r="I79" s="533">
        <v>1</v>
      </c>
    </row>
    <row r="80" spans="2:9" ht="13.5" thickBot="1">
      <c r="B80" s="549">
        <v>5329</v>
      </c>
      <c r="C80" s="532" t="s">
        <v>82</v>
      </c>
      <c r="D80" s="546">
        <v>171.19</v>
      </c>
      <c r="E80" s="546">
        <v>215.22</v>
      </c>
      <c r="F80" s="546"/>
      <c r="G80" s="546">
        <v>215.22</v>
      </c>
      <c r="H80" s="533" t="s">
        <v>458</v>
      </c>
      <c r="I80" s="533">
        <v>1</v>
      </c>
    </row>
    <row r="81" spans="2:9" ht="14.25" thickBot="1" thickTop="1">
      <c r="B81" s="341" t="s">
        <v>83</v>
      </c>
      <c r="C81" s="340"/>
      <c r="D81" s="393">
        <v>273.11</v>
      </c>
      <c r="E81" s="393">
        <v>317.13</v>
      </c>
      <c r="F81" s="393"/>
      <c r="G81" s="393">
        <v>317.13</v>
      </c>
      <c r="H81" s="392" t="s">
        <v>458</v>
      </c>
      <c r="I81" s="392">
        <v>1</v>
      </c>
    </row>
    <row r="82" spans="2:9" ht="12.75">
      <c r="B82" s="549">
        <v>5331</v>
      </c>
      <c r="C82" s="532" t="s">
        <v>84</v>
      </c>
      <c r="D82" s="546">
        <v>7921</v>
      </c>
      <c r="E82" s="546">
        <v>7331.91</v>
      </c>
      <c r="F82" s="546"/>
      <c r="G82" s="546">
        <v>7331.91</v>
      </c>
      <c r="H82" s="533" t="s">
        <v>458</v>
      </c>
      <c r="I82" s="533">
        <v>1</v>
      </c>
    </row>
    <row r="83" spans="2:9" ht="12.75">
      <c r="B83" s="549">
        <v>5336</v>
      </c>
      <c r="C83" s="532" t="s">
        <v>1182</v>
      </c>
      <c r="D83" s="546">
        <v>0</v>
      </c>
      <c r="E83" s="546">
        <v>2140.95</v>
      </c>
      <c r="F83" s="546"/>
      <c r="G83" s="546">
        <v>2140.95</v>
      </c>
      <c r="H83" s="533" t="s">
        <v>458</v>
      </c>
      <c r="I83" s="533">
        <v>1</v>
      </c>
    </row>
    <row r="84" spans="2:9" ht="13.5" thickBot="1">
      <c r="B84" s="549">
        <v>5339</v>
      </c>
      <c r="C84" s="532" t="s">
        <v>85</v>
      </c>
      <c r="D84" s="546">
        <v>100</v>
      </c>
      <c r="E84" s="546">
        <v>160</v>
      </c>
      <c r="F84" s="546"/>
      <c r="G84" s="546">
        <v>160</v>
      </c>
      <c r="H84" s="533" t="s">
        <v>458</v>
      </c>
      <c r="I84" s="533">
        <v>1</v>
      </c>
    </row>
    <row r="85" spans="2:9" ht="14.25" thickBot="1" thickTop="1">
      <c r="B85" s="341" t="s">
        <v>86</v>
      </c>
      <c r="C85" s="340"/>
      <c r="D85" s="393">
        <v>8021</v>
      </c>
      <c r="E85" s="393">
        <v>9632.86</v>
      </c>
      <c r="F85" s="393"/>
      <c r="G85" s="393">
        <v>9632.86</v>
      </c>
      <c r="H85" s="392" t="s">
        <v>458</v>
      </c>
      <c r="I85" s="392">
        <v>1</v>
      </c>
    </row>
    <row r="86" spans="2:9" ht="12.75">
      <c r="B86" s="549">
        <v>5341</v>
      </c>
      <c r="C86" s="532" t="s">
        <v>762</v>
      </c>
      <c r="D86" s="546">
        <v>0</v>
      </c>
      <c r="E86" s="546">
        <v>1543.86</v>
      </c>
      <c r="F86" s="546"/>
      <c r="G86" s="546">
        <v>1543.86</v>
      </c>
      <c r="H86" s="533" t="s">
        <v>458</v>
      </c>
      <c r="I86" s="533">
        <v>1</v>
      </c>
    </row>
    <row r="87" spans="2:9" ht="12.75">
      <c r="B87" s="549">
        <v>5342</v>
      </c>
      <c r="C87" s="532" t="s">
        <v>1366</v>
      </c>
      <c r="D87" s="546">
        <v>712.08</v>
      </c>
      <c r="E87" s="546">
        <v>712.08</v>
      </c>
      <c r="F87" s="546"/>
      <c r="G87" s="546">
        <v>712.08</v>
      </c>
      <c r="H87" s="533" t="s">
        <v>458</v>
      </c>
      <c r="I87" s="533">
        <v>1</v>
      </c>
    </row>
    <row r="88" spans="2:9" ht="12.75">
      <c r="B88" s="549">
        <v>5345</v>
      </c>
      <c r="C88" s="532" t="s">
        <v>87</v>
      </c>
      <c r="D88" s="546">
        <v>0</v>
      </c>
      <c r="E88" s="546">
        <v>917.65</v>
      </c>
      <c r="F88" s="546"/>
      <c r="G88" s="546">
        <v>917.65</v>
      </c>
      <c r="H88" s="533" t="s">
        <v>458</v>
      </c>
      <c r="I88" s="533">
        <v>1</v>
      </c>
    </row>
    <row r="89" spans="2:9" ht="13.5" thickBot="1">
      <c r="B89" s="549">
        <v>5349</v>
      </c>
      <c r="C89" s="532" t="s">
        <v>1183</v>
      </c>
      <c r="D89" s="546">
        <v>3000</v>
      </c>
      <c r="E89" s="546">
        <v>3266.45</v>
      </c>
      <c r="F89" s="546"/>
      <c r="G89" s="546">
        <v>3266.45</v>
      </c>
      <c r="H89" s="533" t="s">
        <v>458</v>
      </c>
      <c r="I89" s="533">
        <v>1</v>
      </c>
    </row>
    <row r="90" spans="2:9" ht="14.25" thickBot="1" thickTop="1">
      <c r="B90" s="341" t="s">
        <v>88</v>
      </c>
      <c r="C90" s="340"/>
      <c r="D90" s="393">
        <v>3712.08</v>
      </c>
      <c r="E90" s="393">
        <v>6440.04</v>
      </c>
      <c r="F90" s="393"/>
      <c r="G90" s="393">
        <v>6440.04</v>
      </c>
      <c r="H90" s="392" t="s">
        <v>458</v>
      </c>
      <c r="I90" s="392">
        <v>1</v>
      </c>
    </row>
    <row r="91" spans="2:9" ht="12.75">
      <c r="B91" s="549">
        <v>5361</v>
      </c>
      <c r="C91" s="532" t="s">
        <v>89</v>
      </c>
      <c r="D91" s="546">
        <v>7</v>
      </c>
      <c r="E91" s="546">
        <v>2</v>
      </c>
      <c r="F91" s="546"/>
      <c r="G91" s="546">
        <v>2</v>
      </c>
      <c r="H91" s="533" t="s">
        <v>458</v>
      </c>
      <c r="I91" s="533">
        <v>1</v>
      </c>
    </row>
    <row r="92" spans="2:9" ht="12.75">
      <c r="B92" s="549">
        <v>5362</v>
      </c>
      <c r="C92" s="532" t="s">
        <v>90</v>
      </c>
      <c r="D92" s="546">
        <v>-146.72</v>
      </c>
      <c r="E92" s="546">
        <v>30.12</v>
      </c>
      <c r="F92" s="546"/>
      <c r="G92" s="546">
        <v>30.12</v>
      </c>
      <c r="H92" s="533" t="s">
        <v>458</v>
      </c>
      <c r="I92" s="533">
        <v>1</v>
      </c>
    </row>
    <row r="93" spans="2:9" ht="12.75">
      <c r="B93" s="549">
        <v>5363</v>
      </c>
      <c r="C93" s="532" t="s">
        <v>1184</v>
      </c>
      <c r="D93" s="546">
        <v>1</v>
      </c>
      <c r="E93" s="546">
        <v>19.74</v>
      </c>
      <c r="F93" s="546"/>
      <c r="G93" s="546">
        <v>14.81</v>
      </c>
      <c r="H93" s="533" t="s">
        <v>458</v>
      </c>
      <c r="I93" s="533">
        <v>0.7502532928064843</v>
      </c>
    </row>
    <row r="94" spans="2:9" ht="12.75">
      <c r="B94" s="549">
        <v>5364</v>
      </c>
      <c r="C94" s="532" t="s">
        <v>1249</v>
      </c>
      <c r="D94" s="546">
        <v>37.97</v>
      </c>
      <c r="E94" s="546">
        <v>84.5</v>
      </c>
      <c r="F94" s="546"/>
      <c r="G94" s="546">
        <v>84.5</v>
      </c>
      <c r="H94" s="533" t="s">
        <v>458</v>
      </c>
      <c r="I94" s="533">
        <v>1</v>
      </c>
    </row>
    <row r="95" spans="2:9" ht="12.75">
      <c r="B95" s="549">
        <v>5365</v>
      </c>
      <c r="C95" s="532" t="s">
        <v>1077</v>
      </c>
      <c r="D95" s="546">
        <v>454</v>
      </c>
      <c r="E95" s="546">
        <v>324.78</v>
      </c>
      <c r="F95" s="546"/>
      <c r="G95" s="546">
        <v>324.78</v>
      </c>
      <c r="H95" s="533" t="s">
        <v>458</v>
      </c>
      <c r="I95" s="533">
        <v>1</v>
      </c>
    </row>
    <row r="96" spans="2:9" ht="13.5" thickBot="1">
      <c r="B96" s="549">
        <v>5366</v>
      </c>
      <c r="C96" s="532" t="s">
        <v>1185</v>
      </c>
      <c r="D96" s="546">
        <v>15</v>
      </c>
      <c r="E96" s="546">
        <v>15.01</v>
      </c>
      <c r="F96" s="546"/>
      <c r="G96" s="546">
        <v>15.01</v>
      </c>
      <c r="H96" s="533" t="s">
        <v>458</v>
      </c>
      <c r="I96" s="533">
        <v>1</v>
      </c>
    </row>
    <row r="97" spans="2:9" ht="14.25" thickBot="1" thickTop="1">
      <c r="B97" s="341" t="s">
        <v>91</v>
      </c>
      <c r="C97" s="340"/>
      <c r="D97" s="393">
        <v>368.25</v>
      </c>
      <c r="E97" s="393">
        <v>476.15</v>
      </c>
      <c r="F97" s="393"/>
      <c r="G97" s="393">
        <v>471.22</v>
      </c>
      <c r="H97" s="392" t="s">
        <v>458</v>
      </c>
      <c r="I97" s="392">
        <v>0.9896461199201934</v>
      </c>
    </row>
    <row r="98" spans="2:9" ht="14.25" thickBot="1" thickTop="1">
      <c r="B98" s="341" t="s">
        <v>92</v>
      </c>
      <c r="C98" s="340"/>
      <c r="D98" s="393">
        <v>12374.44</v>
      </c>
      <c r="E98" s="393">
        <v>16866.18</v>
      </c>
      <c r="F98" s="393"/>
      <c r="G98" s="393">
        <v>16861.24</v>
      </c>
      <c r="H98" s="392" t="s">
        <v>458</v>
      </c>
      <c r="I98" s="392">
        <v>0.9997071061734193</v>
      </c>
    </row>
    <row r="99" spans="2:9" ht="13.5" thickBot="1">
      <c r="B99" s="549">
        <v>5424</v>
      </c>
      <c r="C99" s="532" t="s">
        <v>93</v>
      </c>
      <c r="D99" s="546">
        <v>55</v>
      </c>
      <c r="E99" s="546">
        <v>59.36</v>
      </c>
      <c r="F99" s="546"/>
      <c r="G99" s="546">
        <v>59.36</v>
      </c>
      <c r="H99" s="533" t="s">
        <v>458</v>
      </c>
      <c r="I99" s="533">
        <v>1</v>
      </c>
    </row>
    <row r="100" spans="2:9" ht="14.25" thickBot="1" thickTop="1">
      <c r="B100" s="341" t="s">
        <v>94</v>
      </c>
      <c r="C100" s="340"/>
      <c r="D100" s="393">
        <v>55</v>
      </c>
      <c r="E100" s="393">
        <v>59.36</v>
      </c>
      <c r="F100" s="393"/>
      <c r="G100" s="393">
        <v>59.36</v>
      </c>
      <c r="H100" s="392" t="s">
        <v>458</v>
      </c>
      <c r="I100" s="392">
        <v>1</v>
      </c>
    </row>
    <row r="101" spans="2:9" ht="12.75">
      <c r="B101" s="549">
        <v>5492</v>
      </c>
      <c r="C101" s="532" t="s">
        <v>95</v>
      </c>
      <c r="D101" s="546">
        <v>41</v>
      </c>
      <c r="E101" s="546">
        <v>79.76</v>
      </c>
      <c r="F101" s="546"/>
      <c r="G101" s="546">
        <v>79.76</v>
      </c>
      <c r="H101" s="533" t="s">
        <v>458</v>
      </c>
      <c r="I101" s="533">
        <v>1</v>
      </c>
    </row>
    <row r="102" spans="2:9" ht="13.5" thickBot="1">
      <c r="B102" s="549">
        <v>5499</v>
      </c>
      <c r="C102" s="532" t="s">
        <v>443</v>
      </c>
      <c r="D102" s="546">
        <v>631.13</v>
      </c>
      <c r="E102" s="546">
        <v>786.43</v>
      </c>
      <c r="F102" s="546"/>
      <c r="G102" s="546">
        <v>786.43</v>
      </c>
      <c r="H102" s="533" t="s">
        <v>458</v>
      </c>
      <c r="I102" s="533">
        <v>1</v>
      </c>
    </row>
    <row r="103" spans="2:9" ht="14.25" thickBot="1" thickTop="1">
      <c r="B103" s="341" t="s">
        <v>444</v>
      </c>
      <c r="C103" s="340"/>
      <c r="D103" s="393">
        <v>672.13</v>
      </c>
      <c r="E103" s="393">
        <v>866.19</v>
      </c>
      <c r="F103" s="393"/>
      <c r="G103" s="393">
        <v>866.19</v>
      </c>
      <c r="H103" s="392" t="s">
        <v>458</v>
      </c>
      <c r="I103" s="392">
        <v>1</v>
      </c>
    </row>
    <row r="104" spans="2:9" ht="14.25" thickBot="1" thickTop="1">
      <c r="B104" s="341" t="s">
        <v>445</v>
      </c>
      <c r="C104" s="340"/>
      <c r="D104" s="393">
        <v>727.13</v>
      </c>
      <c r="E104" s="393">
        <v>925.55</v>
      </c>
      <c r="F104" s="393"/>
      <c r="G104" s="393">
        <v>925.55</v>
      </c>
      <c r="H104" s="392" t="s">
        <v>458</v>
      </c>
      <c r="I104" s="392">
        <v>1</v>
      </c>
    </row>
    <row r="105" spans="2:9" ht="13.5" thickBot="1">
      <c r="B105" s="549">
        <v>5811</v>
      </c>
      <c r="C105" s="532" t="s">
        <v>1367</v>
      </c>
      <c r="D105" s="546">
        <v>0</v>
      </c>
      <c r="E105" s="546">
        <v>103.17</v>
      </c>
      <c r="F105" s="546"/>
      <c r="G105" s="546">
        <v>103.17</v>
      </c>
      <c r="H105" s="533" t="s">
        <v>458</v>
      </c>
      <c r="I105" s="533">
        <v>1</v>
      </c>
    </row>
    <row r="106" spans="2:9" ht="14.25" thickBot="1" thickTop="1">
      <c r="B106" s="341" t="s">
        <v>1368</v>
      </c>
      <c r="C106" s="340"/>
      <c r="D106" s="393">
        <v>0</v>
      </c>
      <c r="E106" s="393">
        <v>103.17</v>
      </c>
      <c r="F106" s="393"/>
      <c r="G106" s="393">
        <v>103.17</v>
      </c>
      <c r="H106" s="392" t="s">
        <v>458</v>
      </c>
      <c r="I106" s="392">
        <v>1</v>
      </c>
    </row>
    <row r="107" spans="2:9" ht="14.25" thickBot="1" thickTop="1">
      <c r="B107" s="341" t="s">
        <v>1369</v>
      </c>
      <c r="C107" s="340"/>
      <c r="D107" s="393">
        <v>0</v>
      </c>
      <c r="E107" s="393">
        <v>103.17</v>
      </c>
      <c r="F107" s="393"/>
      <c r="G107" s="393">
        <v>103.17</v>
      </c>
      <c r="H107" s="392" t="s">
        <v>458</v>
      </c>
      <c r="I107" s="392">
        <v>1</v>
      </c>
    </row>
    <row r="108" spans="2:9" ht="12.75">
      <c r="B108" s="549">
        <v>5901</v>
      </c>
      <c r="C108" s="532" t="s">
        <v>446</v>
      </c>
      <c r="D108" s="546">
        <v>8033.93</v>
      </c>
      <c r="E108" s="546">
        <v>0</v>
      </c>
      <c r="F108" s="546"/>
      <c r="G108" s="546">
        <v>0</v>
      </c>
      <c r="H108" s="533" t="s">
        <v>458</v>
      </c>
      <c r="I108" s="533" t="s">
        <v>458</v>
      </c>
    </row>
    <row r="109" spans="2:9" ht="12.75">
      <c r="B109" s="549">
        <v>5903</v>
      </c>
      <c r="C109" s="532" t="s">
        <v>1370</v>
      </c>
      <c r="D109" s="546">
        <v>0</v>
      </c>
      <c r="E109" s="546">
        <v>91.2</v>
      </c>
      <c r="F109" s="546"/>
      <c r="G109" s="546">
        <v>0</v>
      </c>
      <c r="H109" s="533" t="s">
        <v>458</v>
      </c>
      <c r="I109" s="533">
        <v>0</v>
      </c>
    </row>
    <row r="110" spans="2:9" ht="13.5" thickBot="1">
      <c r="B110" s="549">
        <v>5909</v>
      </c>
      <c r="C110" s="532" t="s">
        <v>447</v>
      </c>
      <c r="D110" s="546">
        <v>1</v>
      </c>
      <c r="E110" s="546">
        <v>0.64</v>
      </c>
      <c r="F110" s="546"/>
      <c r="G110" s="546">
        <v>0.64</v>
      </c>
      <c r="H110" s="533" t="s">
        <v>458</v>
      </c>
      <c r="I110" s="533">
        <v>1</v>
      </c>
    </row>
    <row r="111" spans="2:9" ht="14.25" thickBot="1" thickTop="1">
      <c r="B111" s="341" t="s">
        <v>448</v>
      </c>
      <c r="C111" s="340"/>
      <c r="D111" s="393">
        <v>8034.93</v>
      </c>
      <c r="E111" s="393">
        <v>91.84</v>
      </c>
      <c r="F111" s="393"/>
      <c r="G111" s="393">
        <v>0.64</v>
      </c>
      <c r="H111" s="392" t="s">
        <v>458</v>
      </c>
      <c r="I111" s="392">
        <v>0.006968641114982578</v>
      </c>
    </row>
    <row r="112" spans="2:9" ht="14.25" thickBot="1" thickTop="1">
      <c r="B112" s="341" t="s">
        <v>449</v>
      </c>
      <c r="C112" s="340"/>
      <c r="D112" s="393">
        <v>8034.93</v>
      </c>
      <c r="E112" s="393">
        <v>91.84</v>
      </c>
      <c r="F112" s="393"/>
      <c r="G112" s="393">
        <v>0.64</v>
      </c>
      <c r="H112" s="392" t="s">
        <v>458</v>
      </c>
      <c r="I112" s="392">
        <v>0.006968641114982578</v>
      </c>
    </row>
    <row r="113" spans="2:9" ht="13.5" thickBot="1">
      <c r="B113" s="535" t="s">
        <v>431</v>
      </c>
      <c r="C113" s="530"/>
      <c r="D113" s="547">
        <v>68722.36</v>
      </c>
      <c r="E113" s="547">
        <v>62887.08</v>
      </c>
      <c r="F113" s="547"/>
      <c r="G113" s="547">
        <v>62691.35</v>
      </c>
      <c r="H113" s="534" t="s">
        <v>458</v>
      </c>
      <c r="I113" s="534">
        <v>0.99688759598951</v>
      </c>
    </row>
    <row r="114" spans="2:9" ht="14.25" thickBot="1" thickTop="1">
      <c r="B114" s="341"/>
      <c r="C114" s="340"/>
      <c r="D114" s="393"/>
      <c r="E114" s="393"/>
      <c r="F114" s="393"/>
      <c r="G114" s="393"/>
      <c r="H114" s="392"/>
      <c r="I114" s="392"/>
    </row>
    <row r="115" spans="2:9" ht="13.5" thickBot="1">
      <c r="B115" s="509" t="s">
        <v>450</v>
      </c>
      <c r="C115" s="327"/>
      <c r="D115" s="538" t="s">
        <v>314</v>
      </c>
      <c r="E115" s="327"/>
      <c r="F115" s="327"/>
      <c r="G115" s="538"/>
      <c r="H115" s="327"/>
      <c r="I115" s="327"/>
    </row>
    <row r="116" spans="2:9" ht="13.5" thickBot="1">
      <c r="B116" s="531" t="s">
        <v>18</v>
      </c>
      <c r="C116" s="531" t="s">
        <v>19</v>
      </c>
      <c r="D116" s="545" t="s">
        <v>14</v>
      </c>
      <c r="E116" s="545" t="s">
        <v>15</v>
      </c>
      <c r="F116" s="545" t="s">
        <v>1242</v>
      </c>
      <c r="G116" s="545" t="s">
        <v>16</v>
      </c>
      <c r="H116" s="531" t="s">
        <v>17</v>
      </c>
      <c r="I116" s="531" t="s">
        <v>17</v>
      </c>
    </row>
    <row r="117" spans="2:9" ht="13.5" thickBot="1">
      <c r="B117" s="549">
        <v>6119</v>
      </c>
      <c r="C117" s="532" t="s">
        <v>1250</v>
      </c>
      <c r="D117" s="546">
        <v>407.17</v>
      </c>
      <c r="E117" s="546">
        <v>333.1</v>
      </c>
      <c r="F117" s="546"/>
      <c r="G117" s="546">
        <v>333.1</v>
      </c>
      <c r="H117" s="533" t="s">
        <v>458</v>
      </c>
      <c r="I117" s="533">
        <v>1</v>
      </c>
    </row>
    <row r="118" spans="2:9" ht="14.25" thickBot="1" thickTop="1">
      <c r="B118" s="341" t="s">
        <v>451</v>
      </c>
      <c r="C118" s="340"/>
      <c r="D118" s="393">
        <v>407.17</v>
      </c>
      <c r="E118" s="393">
        <v>333.1</v>
      </c>
      <c r="F118" s="393"/>
      <c r="G118" s="393">
        <v>333.1</v>
      </c>
      <c r="H118" s="392" t="s">
        <v>458</v>
      </c>
      <c r="I118" s="392">
        <v>1</v>
      </c>
    </row>
    <row r="119" spans="2:9" ht="12.75">
      <c r="B119" s="549">
        <v>6121</v>
      </c>
      <c r="C119" s="532" t="s">
        <v>452</v>
      </c>
      <c r="D119" s="546">
        <v>30726</v>
      </c>
      <c r="E119" s="546">
        <v>5646.94</v>
      </c>
      <c r="F119" s="546"/>
      <c r="G119" s="546">
        <v>5646.93</v>
      </c>
      <c r="H119" s="533" t="s">
        <v>458</v>
      </c>
      <c r="I119" s="533">
        <v>0.9999982291294047</v>
      </c>
    </row>
    <row r="120" spans="2:9" ht="12.75">
      <c r="B120" s="549">
        <v>6122</v>
      </c>
      <c r="C120" s="532" t="s">
        <v>453</v>
      </c>
      <c r="D120" s="546">
        <v>7806.89</v>
      </c>
      <c r="E120" s="546">
        <v>8656.88</v>
      </c>
      <c r="F120" s="546"/>
      <c r="G120" s="546">
        <v>8656.88</v>
      </c>
      <c r="H120" s="533" t="s">
        <v>458</v>
      </c>
      <c r="I120" s="533">
        <v>1</v>
      </c>
    </row>
    <row r="121" spans="2:9" ht="13.5" thickBot="1">
      <c r="B121" s="549">
        <v>6123</v>
      </c>
      <c r="C121" s="532" t="s">
        <v>951</v>
      </c>
      <c r="D121" s="546">
        <v>650</v>
      </c>
      <c r="E121" s="546">
        <v>2354.28</v>
      </c>
      <c r="F121" s="546"/>
      <c r="G121" s="546">
        <v>2354.28</v>
      </c>
      <c r="H121" s="533" t="s">
        <v>458</v>
      </c>
      <c r="I121" s="533">
        <v>1</v>
      </c>
    </row>
    <row r="122" spans="2:9" ht="14.25" thickBot="1" thickTop="1">
      <c r="B122" s="341" t="s">
        <v>454</v>
      </c>
      <c r="C122" s="340"/>
      <c r="D122" s="393">
        <v>39182.89</v>
      </c>
      <c r="E122" s="393">
        <v>16658.09</v>
      </c>
      <c r="F122" s="393"/>
      <c r="G122" s="393">
        <v>16658.09</v>
      </c>
      <c r="H122" s="392" t="s">
        <v>458</v>
      </c>
      <c r="I122" s="392">
        <v>1</v>
      </c>
    </row>
    <row r="123" spans="2:9" ht="13.5" thickBot="1">
      <c r="B123" s="549">
        <v>6130</v>
      </c>
      <c r="C123" s="532" t="s">
        <v>734</v>
      </c>
      <c r="D123" s="546">
        <v>150</v>
      </c>
      <c r="E123" s="546">
        <v>7</v>
      </c>
      <c r="F123" s="546"/>
      <c r="G123" s="546">
        <v>7</v>
      </c>
      <c r="H123" s="533" t="s">
        <v>458</v>
      </c>
      <c r="I123" s="533">
        <v>1</v>
      </c>
    </row>
    <row r="124" spans="2:9" ht="14.25" thickBot="1" thickTop="1">
      <c r="B124" s="341" t="s">
        <v>455</v>
      </c>
      <c r="C124" s="340"/>
      <c r="D124" s="393">
        <v>150</v>
      </c>
      <c r="E124" s="393">
        <v>7</v>
      </c>
      <c r="F124" s="393"/>
      <c r="G124" s="393">
        <v>7</v>
      </c>
      <c r="H124" s="392" t="s">
        <v>458</v>
      </c>
      <c r="I124" s="392">
        <v>1</v>
      </c>
    </row>
    <row r="125" spans="2:9" ht="14.25" thickBot="1" thickTop="1">
      <c r="B125" s="341" t="s">
        <v>456</v>
      </c>
      <c r="C125" s="340"/>
      <c r="D125" s="393">
        <v>39740.06</v>
      </c>
      <c r="E125" s="393">
        <v>16998.19</v>
      </c>
      <c r="F125" s="393"/>
      <c r="G125" s="393">
        <v>16998.19</v>
      </c>
      <c r="H125" s="392" t="s">
        <v>458</v>
      </c>
      <c r="I125" s="392">
        <v>1</v>
      </c>
    </row>
    <row r="126" spans="2:9" ht="13.5" thickBot="1">
      <c r="B126" s="549">
        <v>6313</v>
      </c>
      <c r="C126" s="532" t="s">
        <v>1371</v>
      </c>
      <c r="D126" s="546">
        <v>0</v>
      </c>
      <c r="E126" s="546">
        <v>20</v>
      </c>
      <c r="F126" s="546"/>
      <c r="G126" s="546">
        <v>20</v>
      </c>
      <c r="H126" s="533" t="s">
        <v>458</v>
      </c>
      <c r="I126" s="533">
        <v>1</v>
      </c>
    </row>
    <row r="127" spans="2:9" ht="14.25" thickBot="1" thickTop="1">
      <c r="B127" s="341" t="s">
        <v>1372</v>
      </c>
      <c r="C127" s="340"/>
      <c r="D127" s="393">
        <v>0</v>
      </c>
      <c r="E127" s="393">
        <v>20</v>
      </c>
      <c r="F127" s="393"/>
      <c r="G127" s="393">
        <v>20</v>
      </c>
      <c r="H127" s="392" t="s">
        <v>458</v>
      </c>
      <c r="I127" s="392">
        <v>1</v>
      </c>
    </row>
    <row r="128" spans="2:9" ht="13.5" thickBot="1">
      <c r="B128" s="549">
        <v>6349</v>
      </c>
      <c r="C128" s="532" t="s">
        <v>1373</v>
      </c>
      <c r="D128" s="546">
        <v>452.47</v>
      </c>
      <c r="E128" s="546">
        <v>458.89</v>
      </c>
      <c r="F128" s="546"/>
      <c r="G128" s="546">
        <v>458.89</v>
      </c>
      <c r="H128" s="533" t="s">
        <v>458</v>
      </c>
      <c r="I128" s="533">
        <v>1</v>
      </c>
    </row>
    <row r="129" spans="2:9" ht="14.25" thickBot="1" thickTop="1">
      <c r="B129" s="341" t="s">
        <v>1374</v>
      </c>
      <c r="C129" s="340"/>
      <c r="D129" s="393">
        <v>452.47</v>
      </c>
      <c r="E129" s="393">
        <v>458.89</v>
      </c>
      <c r="F129" s="393"/>
      <c r="G129" s="393">
        <v>458.89</v>
      </c>
      <c r="H129" s="392" t="s">
        <v>458</v>
      </c>
      <c r="I129" s="392">
        <v>1</v>
      </c>
    </row>
    <row r="130" spans="2:9" ht="12.75">
      <c r="B130" s="549">
        <v>6371</v>
      </c>
      <c r="C130" s="532" t="s">
        <v>1078</v>
      </c>
      <c r="D130" s="546">
        <v>60</v>
      </c>
      <c r="E130" s="546">
        <v>20</v>
      </c>
      <c r="F130" s="546"/>
      <c r="G130" s="546">
        <v>20</v>
      </c>
      <c r="H130" s="533" t="s">
        <v>458</v>
      </c>
      <c r="I130" s="533">
        <v>1</v>
      </c>
    </row>
    <row r="131" spans="2:9" ht="13.5" thickBot="1">
      <c r="B131" s="549">
        <v>6379</v>
      </c>
      <c r="C131" s="532" t="s">
        <v>1375</v>
      </c>
      <c r="D131" s="546">
        <v>0</v>
      </c>
      <c r="E131" s="546">
        <v>0</v>
      </c>
      <c r="F131" s="546"/>
      <c r="G131" s="546">
        <v>0</v>
      </c>
      <c r="H131" s="533" t="s">
        <v>458</v>
      </c>
      <c r="I131" s="533" t="s">
        <v>458</v>
      </c>
    </row>
    <row r="132" spans="2:9" ht="14.25" thickBot="1" thickTop="1">
      <c r="B132" s="341" t="s">
        <v>952</v>
      </c>
      <c r="C132" s="340"/>
      <c r="D132" s="393">
        <v>60</v>
      </c>
      <c r="E132" s="393">
        <v>20</v>
      </c>
      <c r="F132" s="393"/>
      <c r="G132" s="393">
        <v>20</v>
      </c>
      <c r="H132" s="392" t="s">
        <v>458</v>
      </c>
      <c r="I132" s="392">
        <v>1</v>
      </c>
    </row>
    <row r="133" spans="2:9" ht="14.25" thickBot="1" thickTop="1">
      <c r="B133" s="341" t="s">
        <v>457</v>
      </c>
      <c r="C133" s="340"/>
      <c r="D133" s="393">
        <v>512.47</v>
      </c>
      <c r="E133" s="393">
        <v>498.89</v>
      </c>
      <c r="F133" s="393"/>
      <c r="G133" s="393">
        <v>498.89</v>
      </c>
      <c r="H133" s="392" t="s">
        <v>458</v>
      </c>
      <c r="I133" s="392">
        <v>1</v>
      </c>
    </row>
    <row r="134" spans="2:9" ht="13.5" thickBot="1">
      <c r="B134" s="549">
        <v>6449</v>
      </c>
      <c r="C134" s="532" t="s">
        <v>1376</v>
      </c>
      <c r="D134" s="546">
        <v>620</v>
      </c>
      <c r="E134" s="546">
        <v>620</v>
      </c>
      <c r="F134" s="546"/>
      <c r="G134" s="546">
        <v>620</v>
      </c>
      <c r="H134" s="533" t="s">
        <v>458</v>
      </c>
      <c r="I134" s="533">
        <v>1</v>
      </c>
    </row>
    <row r="135" spans="2:9" ht="14.25" thickBot="1" thickTop="1">
      <c r="B135" s="341" t="s">
        <v>1377</v>
      </c>
      <c r="C135" s="340"/>
      <c r="D135" s="393">
        <v>620</v>
      </c>
      <c r="E135" s="393">
        <v>620</v>
      </c>
      <c r="F135" s="393"/>
      <c r="G135" s="393">
        <v>620</v>
      </c>
      <c r="H135" s="392" t="s">
        <v>458</v>
      </c>
      <c r="I135" s="392">
        <v>1</v>
      </c>
    </row>
    <row r="136" spans="2:9" ht="14.25" thickBot="1" thickTop="1">
      <c r="B136" s="341" t="s">
        <v>1378</v>
      </c>
      <c r="C136" s="340"/>
      <c r="D136" s="393">
        <v>620</v>
      </c>
      <c r="E136" s="393">
        <v>620</v>
      </c>
      <c r="F136" s="393"/>
      <c r="G136" s="393">
        <v>620</v>
      </c>
      <c r="H136" s="392" t="s">
        <v>458</v>
      </c>
      <c r="I136" s="392">
        <v>1</v>
      </c>
    </row>
    <row r="137" spans="2:9" ht="13.5" thickBot="1">
      <c r="B137" s="535" t="s">
        <v>433</v>
      </c>
      <c r="C137" s="530"/>
      <c r="D137" s="547">
        <v>40872.53</v>
      </c>
      <c r="E137" s="547">
        <v>18117.08</v>
      </c>
      <c r="F137" s="547"/>
      <c r="G137" s="547">
        <v>18117.08</v>
      </c>
      <c r="H137" s="534" t="s">
        <v>458</v>
      </c>
      <c r="I137" s="534">
        <v>1</v>
      </c>
    </row>
    <row r="138" spans="2:5" ht="12.75">
      <c r="B138" s="185"/>
      <c r="C138" s="185"/>
      <c r="D138" s="185"/>
      <c r="E138" s="185"/>
    </row>
    <row r="139" spans="2:5" ht="12.75">
      <c r="B139" s="185"/>
      <c r="C139" s="185"/>
      <c r="D139" s="185"/>
      <c r="E139" s="185"/>
    </row>
    <row r="140" spans="2:5" ht="12.75">
      <c r="B140" s="185"/>
      <c r="C140" s="185"/>
      <c r="D140" s="185"/>
      <c r="E140" s="185"/>
    </row>
    <row r="141" spans="2:5" ht="12.75">
      <c r="B141" s="185"/>
      <c r="C141" s="185"/>
      <c r="D141" s="185"/>
      <c r="E141" s="185"/>
    </row>
    <row r="142" spans="2:5" ht="12.75">
      <c r="B142" s="185"/>
      <c r="C142" s="185"/>
      <c r="D142" s="185"/>
      <c r="E142" s="185"/>
    </row>
    <row r="143" spans="2:5" ht="12.75">
      <c r="B143" s="185"/>
      <c r="C143" s="185"/>
      <c r="D143" s="185"/>
      <c r="E143" s="185"/>
    </row>
    <row r="144" spans="2:5" ht="12.75">
      <c r="B144" s="185"/>
      <c r="C144" s="185"/>
      <c r="D144" s="185"/>
      <c r="E144" s="185"/>
    </row>
    <row r="145" spans="2:5" ht="12.75">
      <c r="B145" s="185"/>
      <c r="C145" s="185"/>
      <c r="D145" s="185"/>
      <c r="E145" s="185"/>
    </row>
    <row r="146" spans="2:5" ht="12.75">
      <c r="B146" s="185"/>
      <c r="C146" s="185"/>
      <c r="D146" s="185"/>
      <c r="E146" s="185"/>
    </row>
    <row r="147" spans="2:5" ht="12.75">
      <c r="B147" s="185"/>
      <c r="C147" s="185"/>
      <c r="D147" s="185"/>
      <c r="E147" s="185"/>
    </row>
    <row r="148" spans="2:5" ht="12.75">
      <c r="B148" s="185"/>
      <c r="C148" s="185"/>
      <c r="D148" s="185"/>
      <c r="E148" s="185"/>
    </row>
    <row r="149" spans="2:5" ht="12.75">
      <c r="B149" s="185"/>
      <c r="C149" s="185"/>
      <c r="D149" s="185"/>
      <c r="E149" s="185"/>
    </row>
    <row r="150" spans="2:5" ht="12.75">
      <c r="B150" s="185"/>
      <c r="C150" s="185"/>
      <c r="D150" s="185"/>
      <c r="E150" s="185"/>
    </row>
    <row r="151" spans="2:5" ht="12.75">
      <c r="B151" s="185"/>
      <c r="C151" s="185"/>
      <c r="D151" s="185"/>
      <c r="E151" s="185"/>
    </row>
    <row r="152" spans="2:5" ht="12.75">
      <c r="B152" s="185"/>
      <c r="C152" s="185"/>
      <c r="D152" s="185"/>
      <c r="E152" s="185"/>
    </row>
    <row r="153" spans="2:5" ht="12.75">
      <c r="B153" s="185"/>
      <c r="C153" s="185"/>
      <c r="D153" s="185"/>
      <c r="E153" s="185"/>
    </row>
    <row r="154" spans="2:5" ht="12.75">
      <c r="B154" s="185"/>
      <c r="C154" s="185"/>
      <c r="D154" s="185"/>
      <c r="E154" s="185"/>
    </row>
    <row r="155" spans="2:5" ht="12.75">
      <c r="B155" s="185"/>
      <c r="C155" s="185"/>
      <c r="D155" s="185"/>
      <c r="E155" s="185"/>
    </row>
    <row r="156" spans="2:5" ht="12.75">
      <c r="B156" s="185"/>
      <c r="C156" s="185"/>
      <c r="D156" s="185"/>
      <c r="E156" s="185"/>
    </row>
  </sheetData>
  <sheetProtection/>
  <printOptions/>
  <pageMargins left="0.18" right="0.18" top="0.3" bottom="0.57" header="0.17" footer="0.22"/>
  <pageSetup fitToHeight="0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B3:F50"/>
  <sheetViews>
    <sheetView zoomScalePageLayoutView="0" workbookViewId="0" topLeftCell="A19">
      <selection activeCell="H28" sqref="H28"/>
    </sheetView>
  </sheetViews>
  <sheetFormatPr defaultColWidth="9.140625" defaultRowHeight="12.75"/>
  <cols>
    <col min="1" max="1" width="3.421875" style="0" customWidth="1"/>
    <col min="2" max="2" width="14.140625" style="0" customWidth="1"/>
    <col min="3" max="3" width="26.00390625" style="0" customWidth="1"/>
    <col min="4" max="4" width="25.8515625" style="0" customWidth="1"/>
    <col min="5" max="5" width="14.57421875" style="0" customWidth="1"/>
  </cols>
  <sheetData>
    <row r="3" ht="12.75">
      <c r="B3" s="128"/>
    </row>
    <row r="5" spans="2:4" ht="15">
      <c r="B5" s="129" t="s">
        <v>637</v>
      </c>
      <c r="C5" s="129"/>
      <c r="D5" s="459"/>
    </row>
    <row r="8" spans="2:4" ht="15.75" customHeight="1">
      <c r="B8" s="557" t="s">
        <v>1379</v>
      </c>
      <c r="C8" s="557" t="s">
        <v>638</v>
      </c>
      <c r="D8" s="557" t="s">
        <v>639</v>
      </c>
    </row>
    <row r="9" spans="2:4" ht="15.75" customHeight="1">
      <c r="B9" s="558" t="s">
        <v>640</v>
      </c>
      <c r="C9" s="559">
        <v>5844403.19</v>
      </c>
      <c r="D9" s="559">
        <v>5459335.66</v>
      </c>
    </row>
    <row r="10" spans="2:4" ht="15.75" customHeight="1">
      <c r="B10" s="558" t="s">
        <v>641</v>
      </c>
      <c r="C10" s="559">
        <v>6943517.64</v>
      </c>
      <c r="D10" s="559">
        <v>4211580.31</v>
      </c>
    </row>
    <row r="11" spans="2:4" ht="15.75" customHeight="1">
      <c r="B11" s="558" t="s">
        <v>642</v>
      </c>
      <c r="C11" s="559">
        <v>6279511.3</v>
      </c>
      <c r="D11" s="559">
        <v>6157710.91</v>
      </c>
    </row>
    <row r="12" spans="2:4" ht="15.75" customHeight="1">
      <c r="B12" s="558" t="s">
        <v>643</v>
      </c>
      <c r="C12" s="559">
        <v>8150927.9</v>
      </c>
      <c r="D12" s="559">
        <v>13825263.76</v>
      </c>
    </row>
    <row r="13" spans="2:4" ht="15.75" customHeight="1">
      <c r="B13" s="558" t="s">
        <v>644</v>
      </c>
      <c r="C13" s="559">
        <v>9970710.62</v>
      </c>
      <c r="D13" s="559">
        <v>3057045.52</v>
      </c>
    </row>
    <row r="14" spans="2:4" ht="15.75" customHeight="1">
      <c r="B14" s="558" t="s">
        <v>645</v>
      </c>
      <c r="C14" s="559">
        <v>7630306.33</v>
      </c>
      <c r="D14" s="559">
        <v>5061747.56</v>
      </c>
    </row>
    <row r="15" spans="2:4" ht="15.75" customHeight="1">
      <c r="B15" s="558" t="s">
        <v>646</v>
      </c>
      <c r="C15" s="559">
        <v>8055044.6</v>
      </c>
      <c r="D15" s="559">
        <v>6892808.48</v>
      </c>
    </row>
    <row r="16" spans="2:4" ht="15.75" customHeight="1">
      <c r="B16" s="558" t="s">
        <v>647</v>
      </c>
      <c r="C16" s="559">
        <v>5075432.37</v>
      </c>
      <c r="D16" s="559">
        <v>4058369.84</v>
      </c>
    </row>
    <row r="17" spans="2:4" ht="15.75" customHeight="1">
      <c r="B17" s="558" t="s">
        <v>648</v>
      </c>
      <c r="C17" s="559">
        <v>6302143.78</v>
      </c>
      <c r="D17" s="559">
        <v>6038911.94</v>
      </c>
    </row>
    <row r="18" spans="2:4" ht="15.75" customHeight="1">
      <c r="B18" s="558" t="s">
        <v>649</v>
      </c>
      <c r="C18" s="559">
        <v>7622557.17</v>
      </c>
      <c r="D18" s="559">
        <v>9583845.66</v>
      </c>
    </row>
    <row r="19" spans="2:4" ht="15.75" customHeight="1">
      <c r="B19" s="558" t="s">
        <v>650</v>
      </c>
      <c r="C19" s="559">
        <v>6693135.13</v>
      </c>
      <c r="D19" s="559">
        <v>6417953.45</v>
      </c>
    </row>
    <row r="20" spans="2:4" ht="15.75" customHeight="1">
      <c r="B20" s="558" t="s">
        <v>651</v>
      </c>
      <c r="C20" s="559">
        <v>9798489.83</v>
      </c>
      <c r="D20" s="559">
        <v>10043849.53</v>
      </c>
    </row>
    <row r="21" spans="2:4" ht="15.75" customHeight="1">
      <c r="B21" s="560" t="s">
        <v>652</v>
      </c>
      <c r="C21" s="561">
        <f>SUM(C9:C20)</f>
        <v>88366179.85999998</v>
      </c>
      <c r="D21" s="561">
        <f>SUM(D9:D20)</f>
        <v>80808422.62</v>
      </c>
    </row>
    <row r="22" spans="2:4" ht="12.75">
      <c r="B22" s="13"/>
      <c r="C22" s="13"/>
      <c r="D22" s="13"/>
    </row>
    <row r="23" spans="2:4" ht="12.75">
      <c r="B23" s="13"/>
      <c r="C23" s="13"/>
      <c r="D23" s="13"/>
    </row>
    <row r="24" spans="2:4" ht="12.75">
      <c r="B24" s="13"/>
      <c r="C24" s="13"/>
      <c r="D24" s="13"/>
    </row>
    <row r="25" spans="2:4" ht="12.75">
      <c r="B25" s="13"/>
      <c r="C25" s="13"/>
      <c r="D25" s="13"/>
    </row>
    <row r="26" spans="2:4" ht="12.75">
      <c r="B26" s="13"/>
      <c r="C26" s="13"/>
      <c r="D26" s="13"/>
    </row>
    <row r="27" spans="2:4" ht="12.75">
      <c r="B27" s="13"/>
      <c r="C27" s="13"/>
      <c r="D27" s="13"/>
    </row>
    <row r="28" spans="2:4" ht="15.75" customHeight="1">
      <c r="B28" s="13"/>
      <c r="C28" s="13"/>
      <c r="D28" s="13"/>
    </row>
    <row r="29" spans="2:6" ht="15.75" customHeight="1">
      <c r="B29" s="451" t="s">
        <v>1380</v>
      </c>
      <c r="C29" s="451"/>
      <c r="D29" s="9"/>
      <c r="E29" s="550"/>
      <c r="F29" s="550"/>
    </row>
    <row r="30" spans="2:6" ht="15.75" customHeight="1">
      <c r="B30" s="28"/>
      <c r="C30" s="28"/>
      <c r="D30" s="28"/>
      <c r="E30" s="550"/>
      <c r="F30" s="550"/>
    </row>
    <row r="31" spans="2:6" ht="15.75" customHeight="1">
      <c r="B31" s="28"/>
      <c r="C31" s="562" t="s">
        <v>319</v>
      </c>
      <c r="D31" s="562" t="s">
        <v>916</v>
      </c>
      <c r="E31" s="550"/>
      <c r="F31" s="550"/>
    </row>
    <row r="32" spans="2:6" ht="15.75" customHeight="1">
      <c r="B32" s="28"/>
      <c r="C32" s="28"/>
      <c r="D32" s="28"/>
      <c r="E32" s="550"/>
      <c r="F32" s="550"/>
    </row>
    <row r="33" spans="2:6" ht="15.75" customHeight="1">
      <c r="B33" s="563" t="s">
        <v>1379</v>
      </c>
      <c r="C33" s="563">
        <v>3111</v>
      </c>
      <c r="D33" s="563">
        <v>3112</v>
      </c>
      <c r="E33" s="562" t="s">
        <v>652</v>
      </c>
      <c r="F33" s="550"/>
    </row>
    <row r="34" spans="2:6" ht="15.75" customHeight="1">
      <c r="B34" s="564" t="s">
        <v>640</v>
      </c>
      <c r="C34" s="565">
        <v>8047</v>
      </c>
      <c r="D34" s="565">
        <v>0</v>
      </c>
      <c r="E34" s="565">
        <f>SUM(C34:D34)</f>
        <v>8047</v>
      </c>
      <c r="F34" s="550"/>
    </row>
    <row r="35" spans="2:6" ht="15.75" customHeight="1">
      <c r="B35" s="564" t="s">
        <v>641</v>
      </c>
      <c r="C35" s="565">
        <v>37934</v>
      </c>
      <c r="D35" s="565">
        <v>0</v>
      </c>
      <c r="E35" s="565">
        <f aca="true" t="shared" si="0" ref="E35:E45">SUM(C35:D35)</f>
        <v>37934</v>
      </c>
      <c r="F35" s="550"/>
    </row>
    <row r="36" spans="2:6" ht="15.75" customHeight="1">
      <c r="B36" s="564" t="s">
        <v>642</v>
      </c>
      <c r="C36" s="565">
        <v>25652</v>
      </c>
      <c r="D36" s="565">
        <v>0</v>
      </c>
      <c r="E36" s="565">
        <f t="shared" si="0"/>
        <v>25652</v>
      </c>
      <c r="F36" s="550"/>
    </row>
    <row r="37" spans="2:6" ht="15.75" customHeight="1">
      <c r="B37" s="564" t="s">
        <v>643</v>
      </c>
      <c r="C37" s="565">
        <v>0</v>
      </c>
      <c r="D37" s="565">
        <v>0</v>
      </c>
      <c r="E37" s="565">
        <f t="shared" si="0"/>
        <v>0</v>
      </c>
      <c r="F37" s="550"/>
    </row>
    <row r="38" spans="2:6" ht="15.75" customHeight="1">
      <c r="B38" s="564" t="s">
        <v>644</v>
      </c>
      <c r="C38" s="565">
        <v>0</v>
      </c>
      <c r="D38" s="565">
        <v>0</v>
      </c>
      <c r="E38" s="565">
        <f t="shared" si="0"/>
        <v>0</v>
      </c>
      <c r="F38" s="550"/>
    </row>
    <row r="39" spans="2:6" ht="15.75" customHeight="1">
      <c r="B39" s="564" t="s">
        <v>645</v>
      </c>
      <c r="C39" s="565">
        <v>41876</v>
      </c>
      <c r="D39" s="565">
        <v>0</v>
      </c>
      <c r="E39" s="565">
        <f t="shared" si="0"/>
        <v>41876</v>
      </c>
      <c r="F39" s="550"/>
    </row>
    <row r="40" spans="2:6" ht="15.75" customHeight="1">
      <c r="B40" s="564" t="s">
        <v>646</v>
      </c>
      <c r="C40" s="565">
        <v>4040</v>
      </c>
      <c r="D40" s="565">
        <v>0</v>
      </c>
      <c r="E40" s="565">
        <f t="shared" si="0"/>
        <v>4040</v>
      </c>
      <c r="F40" s="550"/>
    </row>
    <row r="41" spans="2:6" ht="15.75" customHeight="1">
      <c r="B41" s="564" t="s">
        <v>647</v>
      </c>
      <c r="C41" s="565">
        <v>6480</v>
      </c>
      <c r="D41" s="565">
        <v>0</v>
      </c>
      <c r="E41" s="565">
        <f t="shared" si="0"/>
        <v>6480</v>
      </c>
      <c r="F41" s="550"/>
    </row>
    <row r="42" spans="2:6" ht="15.75" customHeight="1">
      <c r="B42" s="564" t="s">
        <v>648</v>
      </c>
      <c r="C42" s="565">
        <v>128450</v>
      </c>
      <c r="D42" s="565">
        <v>0</v>
      </c>
      <c r="E42" s="565">
        <f t="shared" si="0"/>
        <v>128450</v>
      </c>
      <c r="F42" s="550"/>
    </row>
    <row r="43" spans="2:6" ht="15.75" customHeight="1">
      <c r="B43" s="564" t="s">
        <v>649</v>
      </c>
      <c r="C43" s="565">
        <v>270859</v>
      </c>
      <c r="D43" s="565">
        <v>0</v>
      </c>
      <c r="E43" s="565">
        <f t="shared" si="0"/>
        <v>270859</v>
      </c>
      <c r="F43" s="550"/>
    </row>
    <row r="44" spans="2:6" ht="15.75" customHeight="1">
      <c r="B44" s="564" t="s">
        <v>650</v>
      </c>
      <c r="C44" s="565">
        <v>4961</v>
      </c>
      <c r="D44" s="565">
        <v>0</v>
      </c>
      <c r="E44" s="565">
        <f t="shared" si="0"/>
        <v>4961</v>
      </c>
      <c r="F44" s="550"/>
    </row>
    <row r="45" spans="2:6" ht="15.75" customHeight="1">
      <c r="B45" s="564" t="s">
        <v>651</v>
      </c>
      <c r="C45" s="565">
        <v>0</v>
      </c>
      <c r="D45" s="565">
        <v>0</v>
      </c>
      <c r="E45" s="565">
        <f t="shared" si="0"/>
        <v>0</v>
      </c>
      <c r="F45" s="550"/>
    </row>
    <row r="46" spans="2:6" ht="15.75" customHeight="1">
      <c r="B46" s="562" t="s">
        <v>652</v>
      </c>
      <c r="C46" s="566">
        <f>SUM(C34:C45)</f>
        <v>528299</v>
      </c>
      <c r="D46" s="566">
        <f>SUM(D34:D45)</f>
        <v>0</v>
      </c>
      <c r="E46" s="566">
        <f>SUM(E34:E45)</f>
        <v>528299</v>
      </c>
      <c r="F46" s="550"/>
    </row>
    <row r="47" spans="2:6" ht="15.75" customHeight="1">
      <c r="B47" s="550"/>
      <c r="C47" s="550"/>
      <c r="D47" s="550"/>
      <c r="E47" s="550"/>
      <c r="F47" s="550"/>
    </row>
    <row r="48" spans="2:6" ht="15">
      <c r="B48" s="550"/>
      <c r="C48" s="550"/>
      <c r="D48" s="550"/>
      <c r="E48" s="550"/>
      <c r="F48" s="550"/>
    </row>
    <row r="49" spans="2:6" ht="15">
      <c r="B49" s="550"/>
      <c r="C49" s="550"/>
      <c r="D49" s="550"/>
      <c r="E49" s="550"/>
      <c r="F49" s="550"/>
    </row>
    <row r="50" spans="2:6" ht="15">
      <c r="B50" s="550"/>
      <c r="C50" s="550"/>
      <c r="D50" s="550"/>
      <c r="E50" s="550"/>
      <c r="F50" s="5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3:I54"/>
  <sheetViews>
    <sheetView zoomScalePageLayoutView="0" workbookViewId="0" topLeftCell="A19">
      <selection activeCell="K6" sqref="K6"/>
    </sheetView>
  </sheetViews>
  <sheetFormatPr defaultColWidth="9.140625" defaultRowHeight="12.75"/>
  <cols>
    <col min="1" max="1" width="1.57421875" style="0" customWidth="1"/>
    <col min="3" max="3" width="13.140625" style="0" customWidth="1"/>
    <col min="4" max="4" width="11.140625" style="0" customWidth="1"/>
    <col min="5" max="5" width="13.8515625" style="0" customWidth="1"/>
    <col min="6" max="6" width="13.00390625" style="0" customWidth="1"/>
    <col min="7" max="7" width="15.421875" style="0" customWidth="1"/>
    <col min="8" max="8" width="13.140625" style="0" customWidth="1"/>
    <col min="9" max="9" width="13.7109375" style="0" customWidth="1"/>
  </cols>
  <sheetData>
    <row r="3" spans="2:6" ht="15.75">
      <c r="B3" s="9" t="s">
        <v>1381</v>
      </c>
      <c r="C3" s="9"/>
      <c r="D3" s="550"/>
      <c r="E3" s="550"/>
      <c r="F3" s="550"/>
    </row>
    <row r="5" spans="3:8" ht="12.75">
      <c r="C5" s="705" t="s">
        <v>353</v>
      </c>
      <c r="D5" s="705" t="s">
        <v>354</v>
      </c>
      <c r="E5" s="705" t="s">
        <v>355</v>
      </c>
      <c r="F5" s="705" t="s">
        <v>356</v>
      </c>
      <c r="G5" s="705" t="s">
        <v>357</v>
      </c>
      <c r="H5" s="705" t="s">
        <v>358</v>
      </c>
    </row>
    <row r="6" spans="3:8" ht="12.75">
      <c r="C6" s="706"/>
      <c r="D6" s="706"/>
      <c r="E6" s="706"/>
      <c r="F6" s="710"/>
      <c r="G6" s="706"/>
      <c r="H6" s="706"/>
    </row>
    <row r="7" spans="3:8" ht="12.75">
      <c r="C7" s="706"/>
      <c r="D7" s="706"/>
      <c r="E7" s="706"/>
      <c r="F7" s="710"/>
      <c r="G7" s="706"/>
      <c r="H7" s="706"/>
    </row>
    <row r="8" spans="3:8" ht="12.75">
      <c r="C8" s="706"/>
      <c r="D8" s="706"/>
      <c r="E8" s="706"/>
      <c r="F8" s="710"/>
      <c r="G8" s="706"/>
      <c r="H8" s="706"/>
    </row>
    <row r="9" spans="3:8" ht="12.75">
      <c r="C9" s="707"/>
      <c r="D9" s="707"/>
      <c r="E9" s="707"/>
      <c r="F9" s="711"/>
      <c r="G9" s="707"/>
      <c r="H9" s="707"/>
    </row>
    <row r="11" spans="2:9" ht="12.75">
      <c r="B11" s="391" t="s">
        <v>1379</v>
      </c>
      <c r="C11" s="301">
        <v>1111</v>
      </c>
      <c r="D11" s="301">
        <v>1112</v>
      </c>
      <c r="E11" s="301">
        <v>1113</v>
      </c>
      <c r="F11" s="301">
        <v>1121</v>
      </c>
      <c r="G11" s="301">
        <v>1211</v>
      </c>
      <c r="H11" s="301">
        <v>1511</v>
      </c>
      <c r="I11" s="301" t="s">
        <v>652</v>
      </c>
    </row>
    <row r="12" spans="2:9" ht="12.75">
      <c r="B12" s="127" t="s">
        <v>640</v>
      </c>
      <c r="C12" s="310">
        <v>1255514.87</v>
      </c>
      <c r="D12" s="310">
        <v>33187.67</v>
      </c>
      <c r="E12" s="310">
        <v>95008.52</v>
      </c>
      <c r="F12" s="310">
        <v>738970.17</v>
      </c>
      <c r="G12" s="310">
        <v>2304122.9</v>
      </c>
      <c r="H12" s="310">
        <v>99078.48</v>
      </c>
      <c r="I12" s="310">
        <f>SUM(C12:H12)</f>
        <v>4525882.61</v>
      </c>
    </row>
    <row r="13" spans="2:9" ht="12.75">
      <c r="B13" s="127" t="s">
        <v>641</v>
      </c>
      <c r="C13" s="310">
        <v>1181512.77</v>
      </c>
      <c r="D13" s="310">
        <v>17801.18</v>
      </c>
      <c r="E13" s="310">
        <v>109310.91</v>
      </c>
      <c r="F13" s="310">
        <v>69980.28</v>
      </c>
      <c r="G13" s="310">
        <v>2723015.88</v>
      </c>
      <c r="H13" s="310">
        <v>9789.74</v>
      </c>
      <c r="I13" s="310">
        <f aca="true" t="shared" si="0" ref="I13:I23">SUM(C13:H13)</f>
        <v>4111410.76</v>
      </c>
    </row>
    <row r="14" spans="2:9" ht="12.75">
      <c r="B14" s="127" t="s">
        <v>642</v>
      </c>
      <c r="C14" s="310">
        <v>997897.34</v>
      </c>
      <c r="D14" s="310">
        <v>38372.46</v>
      </c>
      <c r="E14" s="310">
        <v>67808.76</v>
      </c>
      <c r="F14" s="310">
        <v>1994670.47</v>
      </c>
      <c r="G14" s="310">
        <v>1254225.4</v>
      </c>
      <c r="H14" s="310">
        <v>9291.82</v>
      </c>
      <c r="I14" s="310">
        <f t="shared" si="0"/>
        <v>4362266.25</v>
      </c>
    </row>
    <row r="15" spans="2:9" ht="12.75">
      <c r="B15" s="127" t="s">
        <v>643</v>
      </c>
      <c r="C15" s="310">
        <v>576740.4</v>
      </c>
      <c r="D15" s="310">
        <v>0</v>
      </c>
      <c r="E15" s="310">
        <v>412183.83</v>
      </c>
      <c r="F15" s="310">
        <v>650435.95</v>
      </c>
      <c r="G15" s="310">
        <v>1662567.94</v>
      </c>
      <c r="H15" s="310">
        <v>0</v>
      </c>
      <c r="I15" s="310">
        <f t="shared" si="0"/>
        <v>3301928.12</v>
      </c>
    </row>
    <row r="16" spans="2:9" ht="12.75">
      <c r="B16" s="127" t="s">
        <v>644</v>
      </c>
      <c r="C16" s="310">
        <v>1111475.93</v>
      </c>
      <c r="D16" s="310">
        <v>0</v>
      </c>
      <c r="E16" s="310">
        <v>92320.39</v>
      </c>
      <c r="F16" s="310">
        <v>46774.04</v>
      </c>
      <c r="G16" s="310">
        <v>2706625.51</v>
      </c>
      <c r="H16" s="310">
        <v>0</v>
      </c>
      <c r="I16" s="310">
        <f t="shared" si="0"/>
        <v>3957195.8699999996</v>
      </c>
    </row>
    <row r="17" spans="2:9" ht="12.75">
      <c r="B17" s="127" t="s">
        <v>645</v>
      </c>
      <c r="C17" s="310">
        <v>1227469.4</v>
      </c>
      <c r="D17" s="310">
        <v>0</v>
      </c>
      <c r="E17" s="310">
        <v>109096.11</v>
      </c>
      <c r="F17" s="310">
        <v>1683129.18</v>
      </c>
      <c r="G17" s="310">
        <v>1975742.82</v>
      </c>
      <c r="H17" s="310">
        <v>1484190.5</v>
      </c>
      <c r="I17" s="310">
        <f t="shared" si="0"/>
        <v>6479628.01</v>
      </c>
    </row>
    <row r="18" spans="2:9" ht="12.75">
      <c r="B18" s="127" t="s">
        <v>646</v>
      </c>
      <c r="C18" s="310">
        <v>1266549.82</v>
      </c>
      <c r="D18" s="310">
        <v>75386.81</v>
      </c>
      <c r="E18" s="310">
        <v>137886.18</v>
      </c>
      <c r="F18" s="310">
        <v>2471094.92</v>
      </c>
      <c r="G18" s="310">
        <v>2161507.92</v>
      </c>
      <c r="H18" s="310">
        <v>244101.06</v>
      </c>
      <c r="I18" s="310">
        <f t="shared" si="0"/>
        <v>6356526.71</v>
      </c>
    </row>
    <row r="19" spans="2:9" ht="12.75">
      <c r="B19" s="127" t="s">
        <v>647</v>
      </c>
      <c r="C19" s="310">
        <v>1245386.99</v>
      </c>
      <c r="D19" s="310">
        <v>0</v>
      </c>
      <c r="E19" s="310">
        <v>128369.09</v>
      </c>
      <c r="F19" s="310">
        <v>0</v>
      </c>
      <c r="G19" s="310">
        <v>2704934.95</v>
      </c>
      <c r="H19" s="310">
        <v>0</v>
      </c>
      <c r="I19" s="310">
        <f t="shared" si="0"/>
        <v>4078691.0300000003</v>
      </c>
    </row>
    <row r="20" spans="2:9" ht="12.75">
      <c r="B20" s="127" t="s">
        <v>648</v>
      </c>
      <c r="C20" s="310">
        <v>1089303.21</v>
      </c>
      <c r="D20" s="310">
        <v>48328.36</v>
      </c>
      <c r="E20" s="310">
        <v>129445.49</v>
      </c>
      <c r="F20" s="310">
        <v>1136485.14</v>
      </c>
      <c r="G20" s="310">
        <v>1845984.11</v>
      </c>
      <c r="H20" s="310">
        <v>0</v>
      </c>
      <c r="I20" s="310">
        <f t="shared" si="0"/>
        <v>4249546.3100000005</v>
      </c>
    </row>
    <row r="21" spans="2:9" ht="12.75">
      <c r="B21" s="127" t="s">
        <v>649</v>
      </c>
      <c r="C21" s="310">
        <v>1205134.39</v>
      </c>
      <c r="D21" s="310">
        <v>34090.64</v>
      </c>
      <c r="E21" s="310">
        <v>121492.85</v>
      </c>
      <c r="F21" s="310">
        <v>1010299.11</v>
      </c>
      <c r="G21" s="310">
        <v>1988502.6</v>
      </c>
      <c r="H21" s="310">
        <v>278264.92</v>
      </c>
      <c r="I21" s="310">
        <f t="shared" si="0"/>
        <v>4637784.51</v>
      </c>
    </row>
    <row r="22" spans="2:9" ht="12.75">
      <c r="B22" s="127" t="s">
        <v>650</v>
      </c>
      <c r="C22" s="310">
        <v>1228382.97</v>
      </c>
      <c r="D22" s="310">
        <v>15162.14</v>
      </c>
      <c r="E22" s="310">
        <v>105334.24</v>
      </c>
      <c r="F22" s="310">
        <v>41878.18</v>
      </c>
      <c r="G22" s="310">
        <v>2966087.19</v>
      </c>
      <c r="H22" s="310">
        <v>11482.09</v>
      </c>
      <c r="I22" s="310">
        <f t="shared" si="0"/>
        <v>4368326.81</v>
      </c>
    </row>
    <row r="23" spans="2:9" ht="12.75">
      <c r="B23" s="127" t="s">
        <v>651</v>
      </c>
      <c r="C23" s="310">
        <v>1409381.29</v>
      </c>
      <c r="D23" s="310">
        <v>115165.03</v>
      </c>
      <c r="E23" s="310">
        <v>97400.61</v>
      </c>
      <c r="F23" s="310">
        <v>2015475.84</v>
      </c>
      <c r="G23" s="310">
        <v>2403212.05</v>
      </c>
      <c r="H23" s="310">
        <v>866863.72</v>
      </c>
      <c r="I23" s="310">
        <f t="shared" si="0"/>
        <v>6907498.54</v>
      </c>
    </row>
    <row r="24" spans="2:9" ht="12.75">
      <c r="B24" s="302" t="s">
        <v>652</v>
      </c>
      <c r="C24" s="303">
        <f aca="true" t="shared" si="1" ref="C24:I24">SUM(C12:C23)</f>
        <v>13794749.380000003</v>
      </c>
      <c r="D24" s="303">
        <f t="shared" si="1"/>
        <v>377494.29000000004</v>
      </c>
      <c r="E24" s="303">
        <f t="shared" si="1"/>
        <v>1605656.9800000002</v>
      </c>
      <c r="F24" s="303">
        <f t="shared" si="1"/>
        <v>11859193.28</v>
      </c>
      <c r="G24" s="303">
        <f t="shared" si="1"/>
        <v>26696529.270000003</v>
      </c>
      <c r="H24" s="303">
        <f t="shared" si="1"/>
        <v>3003062.33</v>
      </c>
      <c r="I24" s="303">
        <f t="shared" si="1"/>
        <v>57336685.53000001</v>
      </c>
    </row>
    <row r="25" spans="2:7" ht="12.75">
      <c r="B25" s="13"/>
      <c r="C25" s="396"/>
      <c r="D25" s="396"/>
      <c r="E25" s="166"/>
      <c r="F25" s="166"/>
      <c r="G25" s="166"/>
    </row>
    <row r="26" spans="2:4" ht="12.75">
      <c r="B26" s="13"/>
      <c r="C26" s="13"/>
      <c r="D26" s="13"/>
    </row>
    <row r="27" spans="2:4" ht="12.75">
      <c r="B27" s="13"/>
      <c r="C27" s="13"/>
      <c r="D27" s="13"/>
    </row>
    <row r="28" spans="2:6" ht="15.75">
      <c r="B28" s="13"/>
      <c r="C28" s="451" t="s">
        <v>1382</v>
      </c>
      <c r="D28" s="451"/>
      <c r="E28" s="9"/>
      <c r="F28" s="550"/>
    </row>
    <row r="29" spans="2:4" ht="12.75">
      <c r="B29" s="13"/>
      <c r="C29" s="13"/>
      <c r="D29" s="13"/>
    </row>
    <row r="30" spans="2:4" ht="12.75">
      <c r="B30" s="13"/>
      <c r="C30" s="207"/>
      <c r="D30" s="207"/>
    </row>
    <row r="31" spans="2:4" ht="12.75">
      <c r="B31" s="13"/>
      <c r="C31" s="13"/>
      <c r="D31" s="13"/>
    </row>
    <row r="32" spans="2:9" ht="36">
      <c r="B32" s="304" t="s">
        <v>359</v>
      </c>
      <c r="C32" s="708" t="s">
        <v>360</v>
      </c>
      <c r="D32" s="709"/>
      <c r="E32" s="305" t="s">
        <v>361</v>
      </c>
      <c r="F32" s="306" t="s">
        <v>362</v>
      </c>
      <c r="G32" s="306" t="s">
        <v>1383</v>
      </c>
      <c r="H32" s="306" t="s">
        <v>363</v>
      </c>
      <c r="I32" s="278"/>
    </row>
    <row r="33" spans="2:8" ht="12.75">
      <c r="B33" s="307">
        <v>10</v>
      </c>
      <c r="C33" s="308" t="s">
        <v>364</v>
      </c>
      <c r="D33" s="309"/>
      <c r="E33" s="310">
        <v>75300</v>
      </c>
      <c r="F33" s="310">
        <v>12808</v>
      </c>
      <c r="G33" s="438">
        <v>12807.51</v>
      </c>
      <c r="H33" s="310">
        <v>99.99</v>
      </c>
    </row>
    <row r="34" spans="2:8" ht="12.75">
      <c r="B34" s="307">
        <v>21</v>
      </c>
      <c r="C34" s="308" t="s">
        <v>1048</v>
      </c>
      <c r="D34" s="309"/>
      <c r="E34" s="310">
        <v>0</v>
      </c>
      <c r="F34" s="310">
        <v>0</v>
      </c>
      <c r="G34" s="438">
        <v>0</v>
      </c>
      <c r="H34" s="310">
        <v>0</v>
      </c>
    </row>
    <row r="35" spans="2:8" ht="12.75">
      <c r="B35" s="307">
        <v>22</v>
      </c>
      <c r="C35" s="311" t="s">
        <v>470</v>
      </c>
      <c r="D35" s="309"/>
      <c r="E35" s="310">
        <v>8477213</v>
      </c>
      <c r="F35" s="310">
        <v>3670402</v>
      </c>
      <c r="G35" s="438">
        <v>3670395.44</v>
      </c>
      <c r="H35" s="310">
        <v>99.99</v>
      </c>
    </row>
    <row r="36" spans="2:8" ht="12.75">
      <c r="B36" s="307">
        <v>23</v>
      </c>
      <c r="C36" s="308" t="s">
        <v>476</v>
      </c>
      <c r="D36" s="312"/>
      <c r="E36" s="310">
        <v>1551490</v>
      </c>
      <c r="F36" s="310">
        <v>876625</v>
      </c>
      <c r="G36" s="438">
        <v>876623.97</v>
      </c>
      <c r="H36" s="310">
        <v>99.99</v>
      </c>
    </row>
    <row r="37" spans="2:8" ht="12.75">
      <c r="B37" s="307">
        <v>31</v>
      </c>
      <c r="C37" s="308" t="s">
        <v>365</v>
      </c>
      <c r="D37" s="312"/>
      <c r="E37" s="310">
        <v>7993875</v>
      </c>
      <c r="F37" s="310">
        <v>13223364</v>
      </c>
      <c r="G37" s="438">
        <v>13223361.03</v>
      </c>
      <c r="H37" s="310">
        <v>99.99</v>
      </c>
    </row>
    <row r="38" spans="2:8" ht="12.75">
      <c r="B38" s="307">
        <v>32</v>
      </c>
      <c r="C38" s="703" t="s">
        <v>1331</v>
      </c>
      <c r="D38" s="704"/>
      <c r="E38" s="310">
        <v>0</v>
      </c>
      <c r="F38" s="310">
        <v>20000</v>
      </c>
      <c r="G38" s="438">
        <v>20000</v>
      </c>
      <c r="H38" s="310">
        <v>100</v>
      </c>
    </row>
    <row r="39" spans="2:8" ht="12.75">
      <c r="B39" s="307">
        <v>33</v>
      </c>
      <c r="C39" s="308" t="s">
        <v>917</v>
      </c>
      <c r="D39" s="312"/>
      <c r="E39" s="310">
        <v>18856152</v>
      </c>
      <c r="F39" s="310">
        <v>4261849</v>
      </c>
      <c r="G39" s="438">
        <v>4261830.24</v>
      </c>
      <c r="H39" s="310">
        <v>99.99</v>
      </c>
    </row>
    <row r="40" spans="2:8" ht="12.75">
      <c r="B40" s="307">
        <v>34</v>
      </c>
      <c r="C40" s="308" t="s">
        <v>366</v>
      </c>
      <c r="D40" s="312"/>
      <c r="E40" s="310">
        <v>921700</v>
      </c>
      <c r="F40" s="310">
        <v>2295613</v>
      </c>
      <c r="G40" s="438">
        <v>2295611.47</v>
      </c>
      <c r="H40" s="310">
        <v>99.99</v>
      </c>
    </row>
    <row r="41" spans="2:8" ht="12.75">
      <c r="B41" s="307">
        <v>35</v>
      </c>
      <c r="C41" s="308" t="s">
        <v>285</v>
      </c>
      <c r="D41" s="312"/>
      <c r="E41" s="310">
        <v>0</v>
      </c>
      <c r="F41" s="310">
        <v>30000</v>
      </c>
      <c r="G41" s="438">
        <v>30000</v>
      </c>
      <c r="H41" s="310">
        <v>100</v>
      </c>
    </row>
    <row r="42" spans="2:8" ht="12.75">
      <c r="B42" s="307">
        <v>361</v>
      </c>
      <c r="C42" s="308" t="s">
        <v>367</v>
      </c>
      <c r="D42" s="312"/>
      <c r="E42" s="310">
        <v>25215</v>
      </c>
      <c r="F42" s="310">
        <v>384846</v>
      </c>
      <c r="G42" s="438">
        <v>384843.67</v>
      </c>
      <c r="H42" s="310">
        <v>99.99</v>
      </c>
    </row>
    <row r="43" spans="2:8" ht="12.75">
      <c r="B43" s="307">
        <v>363</v>
      </c>
      <c r="C43" s="308" t="s">
        <v>368</v>
      </c>
      <c r="D43" s="312"/>
      <c r="E43" s="310">
        <v>16920380</v>
      </c>
      <c r="F43" s="310">
        <v>5620573</v>
      </c>
      <c r="G43" s="438">
        <v>5620561.96</v>
      </c>
      <c r="H43" s="310">
        <v>99.99</v>
      </c>
    </row>
    <row r="44" spans="2:8" ht="12.75">
      <c r="B44" s="307">
        <v>37</v>
      </c>
      <c r="C44" s="308" t="s">
        <v>117</v>
      </c>
      <c r="D44" s="312"/>
      <c r="E44" s="310">
        <v>20347375</v>
      </c>
      <c r="F44" s="310">
        <v>19290575</v>
      </c>
      <c r="G44" s="438">
        <v>19290555.72</v>
      </c>
      <c r="H44" s="310">
        <v>99.99</v>
      </c>
    </row>
    <row r="45" spans="2:8" ht="12.75">
      <c r="B45" s="307">
        <v>43</v>
      </c>
      <c r="C45" s="308" t="s">
        <v>369</v>
      </c>
      <c r="D45" s="312"/>
      <c r="E45" s="310">
        <v>92900</v>
      </c>
      <c r="F45" s="310">
        <v>683134</v>
      </c>
      <c r="G45" s="438">
        <v>683134</v>
      </c>
      <c r="H45" s="310">
        <v>100</v>
      </c>
    </row>
    <row r="46" spans="2:8" ht="12.75">
      <c r="B46" s="307">
        <v>52</v>
      </c>
      <c r="C46" s="308" t="s">
        <v>944</v>
      </c>
      <c r="D46" s="312"/>
      <c r="E46" s="310">
        <v>100000</v>
      </c>
      <c r="F46" s="310">
        <v>100000</v>
      </c>
      <c r="G46" s="438">
        <v>8800</v>
      </c>
      <c r="H46" s="310">
        <v>8.8</v>
      </c>
    </row>
    <row r="47" spans="2:8" ht="12.75">
      <c r="B47" s="307">
        <v>53</v>
      </c>
      <c r="C47" s="308" t="s">
        <v>187</v>
      </c>
      <c r="D47" s="312"/>
      <c r="E47" s="310">
        <v>122000</v>
      </c>
      <c r="F47" s="310">
        <v>0</v>
      </c>
      <c r="G47" s="438">
        <v>0</v>
      </c>
      <c r="H47" s="310">
        <v>0</v>
      </c>
    </row>
    <row r="48" spans="2:8" ht="12.75">
      <c r="B48" s="307">
        <v>55</v>
      </c>
      <c r="C48" s="308" t="s">
        <v>1008</v>
      </c>
      <c r="D48" s="312"/>
      <c r="E48" s="310">
        <v>1074762</v>
      </c>
      <c r="F48" s="310">
        <v>1818568</v>
      </c>
      <c r="G48" s="438">
        <v>1767611.33</v>
      </c>
      <c r="H48" s="310">
        <v>97.19</v>
      </c>
    </row>
    <row r="49" spans="2:8" ht="12.75">
      <c r="B49" s="307">
        <v>61</v>
      </c>
      <c r="C49" s="308" t="s">
        <v>370</v>
      </c>
      <c r="D49" s="312"/>
      <c r="E49" s="310">
        <v>17676379</v>
      </c>
      <c r="F49" s="310">
        <v>20528271</v>
      </c>
      <c r="G49" s="438">
        <v>20479516.87</v>
      </c>
      <c r="H49" s="310">
        <v>99.76</v>
      </c>
    </row>
    <row r="50" spans="2:8" ht="12.75">
      <c r="B50" s="307">
        <v>62</v>
      </c>
      <c r="C50" s="308" t="s">
        <v>371</v>
      </c>
      <c r="D50" s="312"/>
      <c r="E50" s="310">
        <v>181700</v>
      </c>
      <c r="F50" s="310">
        <v>71312</v>
      </c>
      <c r="G50" s="438">
        <v>71311.41</v>
      </c>
      <c r="H50" s="310">
        <v>99.99</v>
      </c>
    </row>
    <row r="51" spans="2:8" ht="12.75">
      <c r="B51" s="307">
        <v>63</v>
      </c>
      <c r="C51" s="308" t="s">
        <v>223</v>
      </c>
      <c r="D51" s="312"/>
      <c r="E51" s="310">
        <v>4164080</v>
      </c>
      <c r="F51" s="310">
        <v>6907827</v>
      </c>
      <c r="G51" s="438">
        <v>6907991.36</v>
      </c>
      <c r="H51" s="310">
        <v>100</v>
      </c>
    </row>
    <row r="52" spans="2:8" ht="12.75">
      <c r="B52" s="307">
        <v>64</v>
      </c>
      <c r="C52" s="308" t="s">
        <v>372</v>
      </c>
      <c r="D52" s="312"/>
      <c r="E52" s="310">
        <v>11014369</v>
      </c>
      <c r="F52" s="310">
        <v>1208397</v>
      </c>
      <c r="G52" s="438">
        <v>1203466.64</v>
      </c>
      <c r="H52" s="310">
        <v>99.59</v>
      </c>
    </row>
    <row r="53" spans="2:8" ht="12.75">
      <c r="B53" s="302"/>
      <c r="C53" s="313" t="s">
        <v>434</v>
      </c>
      <c r="D53" s="314"/>
      <c r="E53" s="315">
        <f>SUM(E33:E52)</f>
        <v>109594890</v>
      </c>
      <c r="F53" s="210">
        <f>SUM(F33:F52)</f>
        <v>81004164</v>
      </c>
      <c r="G53" s="439">
        <f>SUM(G33:G52)</f>
        <v>80808422.61999999</v>
      </c>
      <c r="H53" s="316">
        <v>133.99</v>
      </c>
    </row>
    <row r="54" spans="3:7" ht="12.75">
      <c r="C54" s="196"/>
      <c r="D54" s="196"/>
      <c r="G54" s="440"/>
    </row>
  </sheetData>
  <sheetProtection/>
  <mergeCells count="8">
    <mergeCell ref="C38:D38"/>
    <mergeCell ref="G5:G9"/>
    <mergeCell ref="H5:H9"/>
    <mergeCell ref="C32:D32"/>
    <mergeCell ref="C5:C9"/>
    <mergeCell ref="D5:D9"/>
    <mergeCell ref="E5:E9"/>
    <mergeCell ref="F5:F9"/>
  </mergeCells>
  <printOptions/>
  <pageMargins left="0.17" right="0.17" top="0.984251969" bottom="0.984251969" header="0.4921259845" footer="0.4921259845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G60"/>
  <sheetViews>
    <sheetView zoomScalePageLayoutView="0" workbookViewId="0" topLeftCell="A25">
      <selection activeCell="D7" sqref="D7"/>
    </sheetView>
  </sheetViews>
  <sheetFormatPr defaultColWidth="9.140625" defaultRowHeight="12.75"/>
  <cols>
    <col min="3" max="3" width="19.421875" style="0" customWidth="1"/>
    <col min="4" max="4" width="8.140625" style="0" customWidth="1"/>
    <col min="5" max="5" width="16.00390625" style="0" customWidth="1"/>
    <col min="6" max="6" width="16.140625" style="0" customWidth="1"/>
  </cols>
  <sheetData>
    <row r="1" spans="1:7" ht="12.75">
      <c r="A1" s="166"/>
      <c r="B1" s="166"/>
      <c r="C1" s="166"/>
      <c r="D1" s="166"/>
      <c r="E1" s="166"/>
      <c r="F1" s="166"/>
      <c r="G1" s="166"/>
    </row>
    <row r="2" spans="1:7" ht="18">
      <c r="A2" s="166"/>
      <c r="B2" s="567" t="s">
        <v>234</v>
      </c>
      <c r="C2" s="567"/>
      <c r="D2" s="166"/>
      <c r="E2" s="166"/>
      <c r="F2" s="166"/>
      <c r="G2" s="166"/>
    </row>
    <row r="3" spans="1:7" ht="12.75">
      <c r="A3" s="166"/>
      <c r="B3" s="166" t="s">
        <v>654</v>
      </c>
      <c r="C3" s="166"/>
      <c r="D3" s="166"/>
      <c r="E3" s="166"/>
      <c r="F3" s="166"/>
      <c r="G3" s="166"/>
    </row>
    <row r="4" spans="1:7" ht="12.75">
      <c r="A4" s="166"/>
      <c r="B4" s="166"/>
      <c r="C4" s="166"/>
      <c r="D4" s="166"/>
      <c r="E4" s="166"/>
      <c r="F4" s="166"/>
      <c r="G4" s="166"/>
    </row>
    <row r="5" spans="1:7" ht="15">
      <c r="A5" s="352" t="s">
        <v>1253</v>
      </c>
      <c r="B5" s="2"/>
      <c r="C5" s="166"/>
      <c r="D5" s="166"/>
      <c r="E5" s="166"/>
      <c r="F5" s="166"/>
      <c r="G5" s="166"/>
    </row>
    <row r="6" spans="1:7" ht="12.75">
      <c r="A6" s="166"/>
      <c r="B6" s="166"/>
      <c r="C6" s="166"/>
      <c r="D6" s="166"/>
      <c r="E6" s="166"/>
      <c r="F6" s="166"/>
      <c r="G6" s="166"/>
    </row>
    <row r="7" spans="1:7" ht="12.75">
      <c r="A7" s="2" t="s">
        <v>1384</v>
      </c>
      <c r="B7" s="2"/>
      <c r="C7" s="2"/>
      <c r="D7" s="395"/>
      <c r="E7" s="2"/>
      <c r="F7" s="82">
        <v>1326838.15</v>
      </c>
      <c r="G7" s="166"/>
    </row>
    <row r="8" spans="1:7" ht="12.75">
      <c r="A8" s="166"/>
      <c r="B8" s="166" t="s">
        <v>270</v>
      </c>
      <c r="C8" s="166" t="s">
        <v>653</v>
      </c>
      <c r="D8" s="187"/>
      <c r="E8" s="166"/>
      <c r="F8" s="187">
        <v>0</v>
      </c>
      <c r="G8" s="166"/>
    </row>
    <row r="9" spans="1:7" ht="12.75">
      <c r="A9" s="166"/>
      <c r="B9" s="166"/>
      <c r="C9" s="166" t="s">
        <v>271</v>
      </c>
      <c r="D9" s="187"/>
      <c r="E9" s="166"/>
      <c r="F9" s="187">
        <v>403.47</v>
      </c>
      <c r="G9" s="166"/>
    </row>
    <row r="10" spans="1:7" ht="12.75">
      <c r="A10" s="166"/>
      <c r="B10" s="166"/>
      <c r="C10" s="166" t="s">
        <v>336</v>
      </c>
      <c r="D10" s="166"/>
      <c r="E10" s="166"/>
      <c r="F10" s="166">
        <v>0</v>
      </c>
      <c r="G10" s="166"/>
    </row>
    <row r="11" spans="1:7" ht="12.75">
      <c r="A11" s="166"/>
      <c r="B11" s="166"/>
      <c r="C11" s="166"/>
      <c r="D11" s="187"/>
      <c r="E11" s="166"/>
      <c r="F11" s="187"/>
      <c r="G11" s="166"/>
    </row>
    <row r="12" spans="1:7" ht="12.75">
      <c r="A12" s="166"/>
      <c r="B12" s="166" t="s">
        <v>272</v>
      </c>
      <c r="C12" s="166" t="s">
        <v>235</v>
      </c>
      <c r="D12" s="187"/>
      <c r="E12" s="166"/>
      <c r="F12" s="187">
        <v>-1200</v>
      </c>
      <c r="G12" s="166"/>
    </row>
    <row r="13" spans="1:7" ht="12.75">
      <c r="A13" s="166"/>
      <c r="B13" s="166"/>
      <c r="C13" s="166"/>
      <c r="D13" s="166"/>
      <c r="E13" s="166"/>
      <c r="F13" s="166"/>
      <c r="G13" s="166"/>
    </row>
    <row r="14" spans="1:7" ht="12.75">
      <c r="A14" s="166"/>
      <c r="B14" s="166"/>
      <c r="C14" s="166"/>
      <c r="D14" s="187"/>
      <c r="E14" s="166"/>
      <c r="F14" s="187"/>
      <c r="G14" s="166"/>
    </row>
    <row r="15" spans="1:7" ht="12.75">
      <c r="A15" s="2" t="s">
        <v>1385</v>
      </c>
      <c r="B15" s="2"/>
      <c r="C15" s="2"/>
      <c r="D15" s="395"/>
      <c r="E15" s="2"/>
      <c r="F15" s="395">
        <f>SUM(F7:F14)</f>
        <v>1326041.6199999999</v>
      </c>
      <c r="G15" s="166"/>
    </row>
    <row r="16" spans="1:7" ht="12.75">
      <c r="A16" s="166"/>
      <c r="B16" s="166"/>
      <c r="C16" s="166"/>
      <c r="D16" s="187"/>
      <c r="E16" s="166"/>
      <c r="F16" s="187"/>
      <c r="G16" s="166"/>
    </row>
    <row r="17" spans="1:7" ht="12.75">
      <c r="A17" s="166" t="s">
        <v>487</v>
      </c>
      <c r="B17" s="166"/>
      <c r="C17" s="166"/>
      <c r="D17" s="187"/>
      <c r="E17" s="166"/>
      <c r="F17" s="187">
        <v>103046.55</v>
      </c>
      <c r="G17" s="166"/>
    </row>
    <row r="18" spans="1:7" ht="12.75">
      <c r="A18" s="166"/>
      <c r="B18" s="166"/>
      <c r="C18" s="166"/>
      <c r="D18" s="187"/>
      <c r="E18" s="166"/>
      <c r="F18" s="187"/>
      <c r="G18" s="166"/>
    </row>
    <row r="19" spans="1:7" ht="12.75">
      <c r="A19" s="166"/>
      <c r="B19" s="166"/>
      <c r="C19" s="166"/>
      <c r="D19" s="187"/>
      <c r="E19" s="166"/>
      <c r="F19" s="187"/>
      <c r="G19" s="166"/>
    </row>
    <row r="20" spans="1:7" ht="15.75">
      <c r="A20" s="1" t="s">
        <v>1009</v>
      </c>
      <c r="B20" s="1"/>
      <c r="C20" s="166"/>
      <c r="D20" s="166"/>
      <c r="E20" s="166"/>
      <c r="F20" s="187"/>
      <c r="G20" s="166"/>
    </row>
    <row r="21" spans="1:7" ht="12.75">
      <c r="A21" s="166"/>
      <c r="B21" s="166"/>
      <c r="C21" s="166"/>
      <c r="D21" s="166"/>
      <c r="E21" s="166"/>
      <c r="F21" s="166"/>
      <c r="G21" s="166"/>
    </row>
    <row r="22" spans="1:7" ht="12.75">
      <c r="A22" s="2" t="s">
        <v>1386</v>
      </c>
      <c r="B22" s="2"/>
      <c r="C22" s="2"/>
      <c r="D22" s="2"/>
      <c r="E22" s="2"/>
      <c r="F22" s="194">
        <v>316822</v>
      </c>
      <c r="G22" s="166"/>
    </row>
    <row r="23" spans="1:7" ht="12.75">
      <c r="A23" s="166"/>
      <c r="B23" s="166" t="s">
        <v>229</v>
      </c>
      <c r="C23" s="166" t="s">
        <v>374</v>
      </c>
      <c r="D23" s="166"/>
      <c r="E23" s="166"/>
      <c r="F23" s="195">
        <v>712080</v>
      </c>
      <c r="G23" s="166"/>
    </row>
    <row r="24" spans="1:7" ht="12.75">
      <c r="A24" s="166"/>
      <c r="B24" s="166"/>
      <c r="C24" s="166" t="s">
        <v>230</v>
      </c>
      <c r="D24" s="166"/>
      <c r="E24" s="166"/>
      <c r="F24" s="195">
        <v>88.19</v>
      </c>
      <c r="G24" s="166"/>
    </row>
    <row r="25" spans="1:7" ht="12.75">
      <c r="A25" s="166"/>
      <c r="B25" s="166"/>
      <c r="C25" s="166"/>
      <c r="D25" s="166"/>
      <c r="E25" s="166"/>
      <c r="F25" s="195"/>
      <c r="G25" s="166"/>
    </row>
    <row r="26" spans="1:7" ht="12.75">
      <c r="A26" s="166"/>
      <c r="B26" s="166" t="s">
        <v>272</v>
      </c>
      <c r="C26" s="166" t="s">
        <v>231</v>
      </c>
      <c r="D26" s="166"/>
      <c r="E26" s="166"/>
      <c r="F26" s="195">
        <v>-602370</v>
      </c>
      <c r="G26" s="166"/>
    </row>
    <row r="27" spans="1:7" ht="12.75">
      <c r="A27" s="166"/>
      <c r="B27" s="166"/>
      <c r="C27" s="166" t="s">
        <v>232</v>
      </c>
      <c r="D27" s="166"/>
      <c r="E27" s="166"/>
      <c r="F27" s="195">
        <v>-1644</v>
      </c>
      <c r="G27" s="166"/>
    </row>
    <row r="28" spans="1:7" ht="12.75">
      <c r="A28" s="166"/>
      <c r="B28" s="166"/>
      <c r="C28" s="166" t="s">
        <v>729</v>
      </c>
      <c r="D28" s="166"/>
      <c r="E28" s="166"/>
      <c r="F28" s="195">
        <v>-11544.09</v>
      </c>
      <c r="G28" s="166"/>
    </row>
    <row r="29" spans="1:7" ht="12.75">
      <c r="A29" s="166"/>
      <c r="B29" s="166"/>
      <c r="C29" s="166" t="s">
        <v>488</v>
      </c>
      <c r="D29" s="166"/>
      <c r="E29" s="166"/>
      <c r="F29" s="195">
        <v>-19000</v>
      </c>
      <c r="G29" s="166"/>
    </row>
    <row r="30" spans="1:7" ht="12.75">
      <c r="A30" s="166"/>
      <c r="B30" s="166"/>
      <c r="C30" s="166" t="s">
        <v>489</v>
      </c>
      <c r="D30" s="166"/>
      <c r="E30" s="166"/>
      <c r="F30" s="195">
        <v>-12000</v>
      </c>
      <c r="G30" s="166"/>
    </row>
    <row r="31" spans="1:7" ht="12.75">
      <c r="A31" s="166"/>
      <c r="B31" s="166"/>
      <c r="C31" s="166" t="s">
        <v>1387</v>
      </c>
      <c r="D31" s="166"/>
      <c r="E31" s="166"/>
      <c r="F31" s="195">
        <v>-54900</v>
      </c>
      <c r="G31" s="166"/>
    </row>
    <row r="32" spans="1:7" ht="12.75">
      <c r="A32" s="166"/>
      <c r="B32" s="166"/>
      <c r="C32" s="166" t="s">
        <v>490</v>
      </c>
      <c r="D32" s="166"/>
      <c r="E32" s="166"/>
      <c r="F32" s="195">
        <v>-56450.01</v>
      </c>
      <c r="G32" s="166"/>
    </row>
    <row r="33" spans="1:7" ht="12.75">
      <c r="A33" s="166"/>
      <c r="B33" s="166"/>
      <c r="C33" s="166" t="s">
        <v>339</v>
      </c>
      <c r="D33" s="166"/>
      <c r="E33" s="166"/>
      <c r="F33" s="195">
        <v>-28800</v>
      </c>
      <c r="G33" s="166"/>
    </row>
    <row r="34" spans="1:7" ht="12.75">
      <c r="A34" s="166"/>
      <c r="B34" s="166"/>
      <c r="C34" s="166" t="s">
        <v>491</v>
      </c>
      <c r="D34" s="166"/>
      <c r="E34" s="166"/>
      <c r="F34" s="195">
        <v>-14550</v>
      </c>
      <c r="G34" s="166"/>
    </row>
    <row r="35" spans="1:7" ht="12.75">
      <c r="A35" s="166"/>
      <c r="B35" s="166"/>
      <c r="C35" s="166" t="s">
        <v>1010</v>
      </c>
      <c r="D35" s="166"/>
      <c r="E35" s="166"/>
      <c r="F35" s="195">
        <v>-1500</v>
      </c>
      <c r="G35" s="166"/>
    </row>
    <row r="36" spans="1:7" ht="12.75">
      <c r="A36" s="166"/>
      <c r="B36" s="166"/>
      <c r="C36" s="166" t="s">
        <v>1252</v>
      </c>
      <c r="D36" s="166"/>
      <c r="E36" s="166"/>
      <c r="F36" s="187">
        <v>-25660</v>
      </c>
      <c r="G36" s="166"/>
    </row>
    <row r="37" spans="1:7" ht="12.75">
      <c r="A37" s="166"/>
      <c r="B37" s="166"/>
      <c r="C37" s="166"/>
      <c r="D37" s="166"/>
      <c r="E37" s="166"/>
      <c r="F37" s="187"/>
      <c r="G37" s="166"/>
    </row>
    <row r="38" spans="1:7" ht="12.75">
      <c r="A38" s="2" t="s">
        <v>1385</v>
      </c>
      <c r="B38" s="2"/>
      <c r="C38" s="2"/>
      <c r="D38" s="2"/>
      <c r="E38" s="2"/>
      <c r="F38" s="395">
        <f>SUM(F22:F36)</f>
        <v>200572.0899999999</v>
      </c>
      <c r="G38" s="166"/>
    </row>
    <row r="39" spans="1:7" ht="12.75">
      <c r="A39" s="166"/>
      <c r="B39" s="166"/>
      <c r="C39" s="166"/>
      <c r="D39" s="166"/>
      <c r="E39" s="166"/>
      <c r="F39" s="187"/>
      <c r="G39" s="166"/>
    </row>
    <row r="40" spans="1:7" ht="12.75">
      <c r="A40" s="166" t="s">
        <v>233</v>
      </c>
      <c r="B40" s="166"/>
      <c r="C40" s="166"/>
      <c r="D40" s="166"/>
      <c r="E40" s="166"/>
      <c r="F40" s="187"/>
      <c r="G40" s="166"/>
    </row>
    <row r="41" spans="1:7" ht="12.75">
      <c r="A41" s="166"/>
      <c r="B41" s="166"/>
      <c r="C41" s="166"/>
      <c r="D41" s="166"/>
      <c r="E41" s="166"/>
      <c r="F41" s="187"/>
      <c r="G41" s="166"/>
    </row>
    <row r="42" spans="1:7" ht="11.25" customHeight="1">
      <c r="A42" s="1"/>
      <c r="B42" s="166"/>
      <c r="C42" s="166"/>
      <c r="D42" s="166"/>
      <c r="E42" s="166"/>
      <c r="F42" s="187"/>
      <c r="G42" s="166"/>
    </row>
    <row r="43" spans="1:7" ht="15.75">
      <c r="A43" s="1" t="s">
        <v>798</v>
      </c>
      <c r="B43" s="1"/>
      <c r="C43" s="1"/>
      <c r="D43" s="1"/>
      <c r="E43" s="1"/>
      <c r="F43" s="187"/>
      <c r="G43" s="166"/>
    </row>
    <row r="44" spans="1:7" ht="12.75">
      <c r="A44" s="166"/>
      <c r="B44" s="166"/>
      <c r="C44" s="166"/>
      <c r="D44" s="166"/>
      <c r="E44" s="166"/>
      <c r="F44" s="166"/>
      <c r="G44" s="166"/>
    </row>
    <row r="45" spans="1:7" ht="12.75">
      <c r="A45" s="166"/>
      <c r="B45" s="166"/>
      <c r="C45" s="166"/>
      <c r="D45" s="166"/>
      <c r="E45" s="166"/>
      <c r="F45" s="166"/>
      <c r="G45" s="166"/>
    </row>
    <row r="46" spans="1:7" ht="12.75">
      <c r="A46" s="2" t="s">
        <v>1386</v>
      </c>
      <c r="B46" s="2"/>
      <c r="C46" s="2"/>
      <c r="D46" s="2"/>
      <c r="E46" s="2"/>
      <c r="F46" s="395">
        <v>13319808.21</v>
      </c>
      <c r="G46" s="166"/>
    </row>
    <row r="47" spans="1:7" ht="12.75">
      <c r="A47" s="166"/>
      <c r="B47" s="166" t="s">
        <v>229</v>
      </c>
      <c r="C47" s="166" t="s">
        <v>799</v>
      </c>
      <c r="D47" s="166"/>
      <c r="E47" s="166"/>
      <c r="F47" s="187">
        <v>3000000</v>
      </c>
      <c r="G47" s="166"/>
    </row>
    <row r="48" spans="1:7" ht="12.75">
      <c r="A48" s="166"/>
      <c r="B48" s="166"/>
      <c r="C48" s="166" t="s">
        <v>230</v>
      </c>
      <c r="D48" s="166"/>
      <c r="E48" s="166"/>
      <c r="F48" s="187">
        <v>4298.72</v>
      </c>
      <c r="G48" s="166"/>
    </row>
    <row r="49" spans="1:7" ht="12.75">
      <c r="A49" s="166"/>
      <c r="B49" s="166"/>
      <c r="C49" s="166" t="s">
        <v>1080</v>
      </c>
      <c r="D49" s="166"/>
      <c r="E49" s="166"/>
      <c r="F49" s="187">
        <v>556286.13</v>
      </c>
      <c r="G49" s="166"/>
    </row>
    <row r="50" spans="1:7" ht="12.75">
      <c r="A50" s="166"/>
      <c r="B50" s="166"/>
      <c r="C50" s="166"/>
      <c r="D50" s="166"/>
      <c r="E50" s="166"/>
      <c r="F50" s="187"/>
      <c r="G50" s="166"/>
    </row>
    <row r="51" spans="1:7" ht="12.75">
      <c r="A51" s="166"/>
      <c r="B51" s="166" t="s">
        <v>272</v>
      </c>
      <c r="C51" s="166" t="s">
        <v>232</v>
      </c>
      <c r="D51" s="166"/>
      <c r="E51" s="166"/>
      <c r="F51" s="187">
        <v>-1464</v>
      </c>
      <c r="G51" s="166"/>
    </row>
    <row r="52" spans="1:7" ht="12.75">
      <c r="A52" s="166"/>
      <c r="B52" s="166"/>
      <c r="C52" s="166" t="s">
        <v>352</v>
      </c>
      <c r="D52" s="166"/>
      <c r="E52" s="166"/>
      <c r="F52" s="187">
        <v>0</v>
      </c>
      <c r="G52" s="166"/>
    </row>
    <row r="53" spans="1:7" ht="12.75">
      <c r="A53" s="166"/>
      <c r="B53" s="166"/>
      <c r="C53" s="166" t="s">
        <v>636</v>
      </c>
      <c r="D53" s="166"/>
      <c r="E53" s="166"/>
      <c r="F53" s="187">
        <v>-236818</v>
      </c>
      <c r="G53" s="166"/>
    </row>
    <row r="54" spans="1:7" ht="12.75">
      <c r="A54" s="166"/>
      <c r="B54" s="166"/>
      <c r="C54" s="166"/>
      <c r="D54" s="166"/>
      <c r="E54" s="166"/>
      <c r="F54" s="187"/>
      <c r="G54" s="166"/>
    </row>
    <row r="55" spans="1:7" ht="12.75">
      <c r="A55" s="166"/>
      <c r="B55" s="166"/>
      <c r="C55" s="166"/>
      <c r="D55" s="166"/>
      <c r="E55" s="166"/>
      <c r="F55" s="187"/>
      <c r="G55" s="166"/>
    </row>
    <row r="56" spans="1:7" ht="12.75">
      <c r="A56" s="2" t="s">
        <v>1385</v>
      </c>
      <c r="B56" s="2"/>
      <c r="C56" s="2"/>
      <c r="D56" s="2"/>
      <c r="E56" s="2"/>
      <c r="F56" s="395">
        <f>SUM(F46:F55)</f>
        <v>16642111.060000002</v>
      </c>
      <c r="G56" s="166"/>
    </row>
    <row r="57" spans="1:7" ht="12.75">
      <c r="A57" s="166"/>
      <c r="B57" s="166"/>
      <c r="C57" s="166"/>
      <c r="D57" s="166"/>
      <c r="E57" s="166"/>
      <c r="F57" s="187"/>
      <c r="G57" s="166"/>
    </row>
    <row r="58" spans="1:7" ht="12.75">
      <c r="A58" s="166"/>
      <c r="B58" s="166"/>
      <c r="C58" s="394" t="s">
        <v>1187</v>
      </c>
      <c r="D58" s="394"/>
      <c r="E58" s="394"/>
      <c r="F58" s="441">
        <f>SUM(F15+F38+F56)</f>
        <v>18168724.770000003</v>
      </c>
      <c r="G58" s="166"/>
    </row>
    <row r="59" spans="1:7" ht="12.75">
      <c r="A59" s="166"/>
      <c r="B59" s="166"/>
      <c r="C59" s="166"/>
      <c r="D59" s="166"/>
      <c r="E59" s="166"/>
      <c r="F59" s="166"/>
      <c r="G59" s="166"/>
    </row>
    <row r="60" spans="1:7" ht="12.75">
      <c r="A60" s="166"/>
      <c r="B60" s="166"/>
      <c r="C60" s="166"/>
      <c r="D60" s="166"/>
      <c r="E60" s="166"/>
      <c r="F60" s="166"/>
      <c r="G60" s="166"/>
    </row>
  </sheetData>
  <sheetProtection/>
  <printOptions/>
  <pageMargins left="0.787401575" right="0.33" top="0.78" bottom="0.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M259"/>
  <sheetViews>
    <sheetView zoomScalePageLayoutView="0" workbookViewId="0" topLeftCell="A1">
      <selection activeCell="F7" sqref="F7"/>
    </sheetView>
  </sheetViews>
  <sheetFormatPr defaultColWidth="9.140625" defaultRowHeight="12.75"/>
  <cols>
    <col min="3" max="3" width="10.00390625" style="0" customWidth="1"/>
    <col min="4" max="4" width="19.57421875" style="0" customWidth="1"/>
    <col min="6" max="6" width="15.7109375" style="0" customWidth="1"/>
  </cols>
  <sheetData>
    <row r="1" spans="1:8" ht="18">
      <c r="A1" s="567" t="s">
        <v>1388</v>
      </c>
      <c r="B1" s="567"/>
      <c r="C1" s="567"/>
      <c r="D1" s="568"/>
      <c r="E1" s="569"/>
      <c r="F1" s="570"/>
      <c r="G1" s="13"/>
      <c r="H1" s="13"/>
    </row>
    <row r="2" spans="1:13" ht="9.75" customHeight="1">
      <c r="A2" s="442"/>
      <c r="B2" s="442"/>
      <c r="C2" s="442"/>
      <c r="D2" s="443"/>
      <c r="E2" s="442"/>
      <c r="F2" s="442"/>
      <c r="G2" s="95"/>
      <c r="H2" s="95"/>
      <c r="I2" s="87"/>
      <c r="J2" s="87"/>
      <c r="K2" s="87"/>
      <c r="L2" s="87"/>
      <c r="M2" s="87"/>
    </row>
    <row r="3" spans="1:13" ht="12.75">
      <c r="A3" s="396" t="s">
        <v>631</v>
      </c>
      <c r="B3" s="396"/>
      <c r="C3" s="396"/>
      <c r="D3" s="204">
        <v>1280242.36</v>
      </c>
      <c r="E3" s="442"/>
      <c r="F3" s="442"/>
      <c r="G3" s="95"/>
      <c r="H3" s="95"/>
      <c r="I3" s="87"/>
      <c r="J3" s="87"/>
      <c r="K3" s="87"/>
      <c r="L3" s="87"/>
      <c r="M3" s="87"/>
    </row>
    <row r="4" spans="1:13" ht="12.75">
      <c r="A4" s="396" t="s">
        <v>730</v>
      </c>
      <c r="B4" s="396"/>
      <c r="C4" s="396"/>
      <c r="D4" s="204">
        <v>225705.53</v>
      </c>
      <c r="E4" s="442"/>
      <c r="F4" s="442"/>
      <c r="G4" s="95"/>
      <c r="H4" s="95"/>
      <c r="I4" s="87"/>
      <c r="J4" s="87"/>
      <c r="K4" s="87"/>
      <c r="L4" s="87"/>
      <c r="M4" s="87"/>
    </row>
    <row r="5" spans="1:13" ht="12.75">
      <c r="A5" s="411" t="s">
        <v>181</v>
      </c>
      <c r="B5" s="396"/>
      <c r="C5" s="396"/>
      <c r="D5" s="204">
        <v>0</v>
      </c>
      <c r="E5" s="442"/>
      <c r="F5" s="442"/>
      <c r="G5" s="95"/>
      <c r="H5" s="95"/>
      <c r="I5" s="87"/>
      <c r="J5" s="87"/>
      <c r="K5" s="87"/>
      <c r="L5" s="87"/>
      <c r="M5" s="87"/>
    </row>
    <row r="6" spans="1:13" ht="12.75">
      <c r="A6" s="411" t="s">
        <v>764</v>
      </c>
      <c r="B6" s="396"/>
      <c r="C6" s="396"/>
      <c r="D6" s="204">
        <v>28664108.12</v>
      </c>
      <c r="E6" s="442"/>
      <c r="F6" s="442"/>
      <c r="G6" s="95"/>
      <c r="H6" s="95"/>
      <c r="I6" s="87"/>
      <c r="J6" s="87"/>
      <c r="K6" s="87"/>
      <c r="L6" s="87"/>
      <c r="M6" s="87"/>
    </row>
    <row r="7" spans="1:13" ht="12.75">
      <c r="A7" s="449" t="s">
        <v>104</v>
      </c>
      <c r="B7" s="449"/>
      <c r="C7" s="449"/>
      <c r="D7" s="450">
        <v>12439295.74</v>
      </c>
      <c r="E7" s="442"/>
      <c r="F7" s="443"/>
      <c r="G7" s="95"/>
      <c r="H7" s="95"/>
      <c r="I7" s="87"/>
      <c r="J7" s="87"/>
      <c r="K7" s="87"/>
      <c r="L7" s="87"/>
      <c r="M7" s="87"/>
    </row>
    <row r="8" spans="1:13" ht="15" customHeight="1">
      <c r="A8" s="442"/>
      <c r="B8" s="442"/>
      <c r="C8" s="442"/>
      <c r="D8" s="442"/>
      <c r="E8" s="442"/>
      <c r="F8" s="442"/>
      <c r="G8" s="95"/>
      <c r="H8" s="95"/>
      <c r="I8" s="87"/>
      <c r="J8" s="87"/>
      <c r="K8" s="87"/>
      <c r="L8" s="87"/>
      <c r="M8" s="87"/>
    </row>
    <row r="9" spans="1:8" s="166" customFormat="1" ht="12.75">
      <c r="A9" s="18" t="s">
        <v>632</v>
      </c>
      <c r="B9" s="18"/>
      <c r="C9" s="18"/>
      <c r="D9" s="33">
        <f>SUM(D3:D8)</f>
        <v>42609351.75</v>
      </c>
      <c r="E9" s="86"/>
      <c r="F9" s="204"/>
      <c r="G9" s="396"/>
      <c r="H9" s="396"/>
    </row>
    <row r="10" spans="1:13" ht="12.75">
      <c r="A10" s="95"/>
      <c r="B10" s="95"/>
      <c r="C10" s="95"/>
      <c r="D10" s="94"/>
      <c r="E10" s="216"/>
      <c r="F10" s="94"/>
      <c r="G10" s="95"/>
      <c r="H10" s="95"/>
      <c r="I10" s="87"/>
      <c r="J10" s="87"/>
      <c r="K10" s="87"/>
      <c r="L10" s="87"/>
      <c r="M10" s="87"/>
    </row>
    <row r="11" spans="1:13" ht="12.75">
      <c r="A11" s="95"/>
      <c r="B11" s="95"/>
      <c r="C11" s="95"/>
      <c r="D11" s="94"/>
      <c r="E11" s="216"/>
      <c r="F11" s="94"/>
      <c r="G11" s="95"/>
      <c r="H11" s="95"/>
      <c r="I11" s="87"/>
      <c r="J11" s="87"/>
      <c r="K11" s="87"/>
      <c r="L11" s="87"/>
      <c r="M11" s="87"/>
    </row>
    <row r="12" spans="1:13" ht="12.75">
      <c r="A12" s="396" t="s">
        <v>105</v>
      </c>
      <c r="B12" s="396"/>
      <c r="C12" s="396"/>
      <c r="D12" s="204">
        <v>1326041.62</v>
      </c>
      <c r="E12" s="216"/>
      <c r="F12" s="94"/>
      <c r="G12" s="95"/>
      <c r="H12" s="95"/>
      <c r="I12" s="87"/>
      <c r="J12" s="87"/>
      <c r="K12" s="87"/>
      <c r="L12" s="87"/>
      <c r="M12" s="87"/>
    </row>
    <row r="13" spans="1:13" ht="12.75">
      <c r="A13" s="396" t="s">
        <v>800</v>
      </c>
      <c r="B13" s="396"/>
      <c r="C13" s="396"/>
      <c r="D13" s="204">
        <v>16642111.06</v>
      </c>
      <c r="E13" s="216"/>
      <c r="F13" s="94"/>
      <c r="G13" s="95"/>
      <c r="H13" s="95"/>
      <c r="I13" s="87"/>
      <c r="J13" s="87"/>
      <c r="K13" s="87"/>
      <c r="L13" s="87"/>
      <c r="M13" s="87"/>
    </row>
    <row r="14" spans="1:13" ht="12.75">
      <c r="A14" s="449" t="s">
        <v>1009</v>
      </c>
      <c r="B14" s="449"/>
      <c r="C14" s="449"/>
      <c r="D14" s="450">
        <v>200572.09</v>
      </c>
      <c r="E14" s="95"/>
      <c r="F14" s="95"/>
      <c r="G14" s="95"/>
      <c r="H14" s="95"/>
      <c r="I14" s="87"/>
      <c r="J14" s="87"/>
      <c r="K14" s="87"/>
      <c r="L14" s="87"/>
      <c r="M14" s="87"/>
    </row>
    <row r="15" spans="1:13" ht="12.75">
      <c r="A15" s="444"/>
      <c r="B15" s="442"/>
      <c r="C15" s="442"/>
      <c r="D15" s="445"/>
      <c r="E15" s="216"/>
      <c r="F15" s="94"/>
      <c r="G15" s="95"/>
      <c r="H15" s="95"/>
      <c r="I15" s="87"/>
      <c r="J15" s="87"/>
      <c r="K15" s="87"/>
      <c r="L15" s="87"/>
      <c r="M15" s="87"/>
    </row>
    <row r="16" spans="1:13" ht="14.25" customHeight="1">
      <c r="A16" s="18" t="s">
        <v>106</v>
      </c>
      <c r="B16" s="18"/>
      <c r="C16" s="18"/>
      <c r="D16" s="33">
        <f>SUM(D12:D15)</f>
        <v>18168724.77</v>
      </c>
      <c r="E16" s="95"/>
      <c r="F16" s="95"/>
      <c r="G16" s="95"/>
      <c r="H16" s="95"/>
      <c r="I16" s="87"/>
      <c r="J16" s="87"/>
      <c r="K16" s="87"/>
      <c r="L16" s="87"/>
      <c r="M16" s="87"/>
    </row>
    <row r="17" spans="1:13" ht="12.75">
      <c r="A17" s="444"/>
      <c r="B17" s="442"/>
      <c r="C17" s="446"/>
      <c r="D17" s="445"/>
      <c r="E17" s="114"/>
      <c r="F17" s="94"/>
      <c r="G17" s="95"/>
      <c r="H17" s="95"/>
      <c r="I17" s="87"/>
      <c r="J17" s="87"/>
      <c r="K17" s="87"/>
      <c r="L17" s="87"/>
      <c r="M17" s="87"/>
    </row>
    <row r="18" spans="1:13" ht="12.75">
      <c r="A18" s="18" t="s">
        <v>633</v>
      </c>
      <c r="B18" s="18"/>
      <c r="C18" s="18"/>
      <c r="D18" s="33">
        <v>5443576.2</v>
      </c>
      <c r="E18" s="396"/>
      <c r="F18" s="91" t="s">
        <v>107</v>
      </c>
      <c r="G18" s="79" t="s">
        <v>731</v>
      </c>
      <c r="H18" s="79"/>
      <c r="I18" s="5"/>
      <c r="J18" s="5"/>
      <c r="K18" s="166"/>
      <c r="L18" s="87"/>
      <c r="M18" s="87"/>
    </row>
    <row r="19" spans="1:13" ht="12.75">
      <c r="A19" s="18"/>
      <c r="B19" s="18"/>
      <c r="C19" s="18"/>
      <c r="D19" s="33"/>
      <c r="E19" s="396"/>
      <c r="F19" s="91"/>
      <c r="G19" s="79" t="s">
        <v>667</v>
      </c>
      <c r="H19" s="79"/>
      <c r="I19" s="5"/>
      <c r="J19" s="5"/>
      <c r="K19" s="166"/>
      <c r="L19" s="87"/>
      <c r="M19" s="87"/>
    </row>
    <row r="20" spans="1:13" ht="12.75">
      <c r="A20" s="18"/>
      <c r="B20" s="18"/>
      <c r="C20" s="18"/>
      <c r="D20" s="33"/>
      <c r="E20" s="396"/>
      <c r="F20" s="91"/>
      <c r="G20" s="5" t="s">
        <v>1254</v>
      </c>
      <c r="H20" s="5"/>
      <c r="I20" s="5"/>
      <c r="J20" s="166"/>
      <c r="K20" s="166"/>
      <c r="L20" s="87"/>
      <c r="M20" s="87"/>
    </row>
    <row r="21" spans="1:13" ht="12.75">
      <c r="A21" s="18"/>
      <c r="B21" s="18"/>
      <c r="C21" s="18"/>
      <c r="D21" s="33"/>
      <c r="E21" s="396"/>
      <c r="F21" s="91"/>
      <c r="G21" s="79"/>
      <c r="H21" s="79"/>
      <c r="I21" s="5"/>
      <c r="J21" s="5"/>
      <c r="K21" s="166"/>
      <c r="L21" s="87"/>
      <c r="M21" s="87"/>
    </row>
    <row r="22" spans="1:13" ht="10.5" customHeight="1">
      <c r="A22" s="116"/>
      <c r="B22" s="95"/>
      <c r="C22" s="95"/>
      <c r="D22" s="94"/>
      <c r="E22" s="95"/>
      <c r="F22" s="94"/>
      <c r="G22" s="95"/>
      <c r="H22" s="93"/>
      <c r="I22" s="87"/>
      <c r="J22" s="87"/>
      <c r="K22" s="87"/>
      <c r="L22" s="87"/>
      <c r="M22" s="87"/>
    </row>
    <row r="23" spans="1:13" ht="12.75">
      <c r="A23" s="18" t="s">
        <v>108</v>
      </c>
      <c r="B23" s="18"/>
      <c r="C23" s="18"/>
      <c r="D23" s="33"/>
      <c r="E23" s="95"/>
      <c r="F23" s="94"/>
      <c r="G23" s="95"/>
      <c r="H23" s="95"/>
      <c r="I23" s="87"/>
      <c r="J23" s="87"/>
      <c r="K23" s="87"/>
      <c r="L23" s="87"/>
      <c r="M23" s="87"/>
    </row>
    <row r="24" spans="1:13" ht="12.75">
      <c r="A24" s="396" t="s">
        <v>765</v>
      </c>
      <c r="B24" s="396"/>
      <c r="C24" s="396"/>
      <c r="D24" s="204">
        <v>18630127.07</v>
      </c>
      <c r="E24" s="95"/>
      <c r="F24" s="94"/>
      <c r="G24" s="95"/>
      <c r="H24" s="95"/>
      <c r="I24" s="87"/>
      <c r="J24" s="87"/>
      <c r="K24" s="87"/>
      <c r="L24" s="87"/>
      <c r="M24" s="87"/>
    </row>
    <row r="25" spans="1:13" ht="12.75">
      <c r="A25" s="396" t="s">
        <v>655</v>
      </c>
      <c r="B25" s="396"/>
      <c r="C25" s="396"/>
      <c r="D25" s="204">
        <v>1099045.42</v>
      </c>
      <c r="E25" s="95"/>
      <c r="F25" s="94"/>
      <c r="G25" s="95"/>
      <c r="H25" s="95"/>
      <c r="I25" s="87"/>
      <c r="J25" s="87"/>
      <c r="K25" s="87"/>
      <c r="L25" s="87"/>
      <c r="M25" s="87"/>
    </row>
    <row r="26" spans="1:8" s="166" customFormat="1" ht="12.75">
      <c r="A26" s="449" t="s">
        <v>656</v>
      </c>
      <c r="B26" s="449"/>
      <c r="C26" s="449"/>
      <c r="D26" s="450">
        <v>3153695.38</v>
      </c>
      <c r="E26" s="396"/>
      <c r="F26" s="204"/>
      <c r="G26" s="396"/>
      <c r="H26" s="396"/>
    </row>
    <row r="27" spans="1:13" ht="12.75">
      <c r="A27" s="442"/>
      <c r="B27" s="442"/>
      <c r="C27" s="442"/>
      <c r="D27" s="443"/>
      <c r="E27" s="95"/>
      <c r="F27" s="94"/>
      <c r="G27" s="95"/>
      <c r="H27" s="95"/>
      <c r="I27" s="87"/>
      <c r="J27" s="87"/>
      <c r="K27" s="87"/>
      <c r="L27" s="87"/>
      <c r="M27" s="87"/>
    </row>
    <row r="28" spans="1:13" ht="12.75">
      <c r="A28" s="396" t="s">
        <v>434</v>
      </c>
      <c r="B28" s="396"/>
      <c r="C28" s="396"/>
      <c r="D28" s="33">
        <f>SUM(D24:D26)</f>
        <v>22882867.87</v>
      </c>
      <c r="E28" s="93"/>
      <c r="F28" s="101"/>
      <c r="G28" s="93"/>
      <c r="H28" s="114"/>
      <c r="I28" s="87"/>
      <c r="J28" s="87"/>
      <c r="K28" s="87"/>
      <c r="L28" s="87"/>
      <c r="M28" s="87"/>
    </row>
    <row r="29" spans="1:13" ht="12.75">
      <c r="A29" s="95"/>
      <c r="B29" s="95"/>
      <c r="C29" s="95"/>
      <c r="D29" s="94"/>
      <c r="E29" s="93"/>
      <c r="F29" s="101"/>
      <c r="G29" s="93"/>
      <c r="H29" s="114"/>
      <c r="I29" s="87"/>
      <c r="J29" s="87"/>
      <c r="K29" s="87"/>
      <c r="L29" s="87"/>
      <c r="M29" s="87"/>
    </row>
    <row r="30" spans="1:13" ht="9.75" customHeight="1">
      <c r="A30" s="442"/>
      <c r="B30" s="446"/>
      <c r="C30" s="442"/>
      <c r="D30" s="443"/>
      <c r="E30" s="442"/>
      <c r="F30" s="443"/>
      <c r="G30" s="442"/>
      <c r="H30" s="446"/>
      <c r="I30" s="318"/>
      <c r="J30" s="87"/>
      <c r="K30" s="87"/>
      <c r="L30" s="87"/>
      <c r="M30" s="87"/>
    </row>
    <row r="31" spans="1:13" ht="15.75">
      <c r="A31" s="451" t="s">
        <v>1389</v>
      </c>
      <c r="B31" s="29"/>
      <c r="C31" s="29"/>
      <c r="D31" s="29"/>
      <c r="E31" s="29"/>
      <c r="F31" s="452"/>
      <c r="G31" s="29"/>
      <c r="H31" s="79"/>
      <c r="I31" s="166"/>
      <c r="J31" s="87"/>
      <c r="K31" s="85"/>
      <c r="L31" s="87"/>
      <c r="M31" s="87"/>
    </row>
    <row r="32" spans="1:13" ht="12.75">
      <c r="A32" s="442"/>
      <c r="B32" s="446"/>
      <c r="C32" s="442"/>
      <c r="D32" s="442"/>
      <c r="E32" s="442"/>
      <c r="F32" s="443"/>
      <c r="G32" s="442"/>
      <c r="H32" s="446"/>
      <c r="I32" s="318"/>
      <c r="J32" s="87"/>
      <c r="K32" s="87"/>
      <c r="L32" s="87"/>
      <c r="M32" s="87"/>
    </row>
    <row r="33" spans="1:13" ht="12.75">
      <c r="A33" s="396" t="s">
        <v>634</v>
      </c>
      <c r="B33" s="396"/>
      <c r="C33" s="396"/>
      <c r="D33" s="97"/>
      <c r="E33" s="453"/>
      <c r="F33" s="454">
        <v>42609351.75</v>
      </c>
      <c r="G33" s="442"/>
      <c r="H33" s="442"/>
      <c r="I33" s="318"/>
      <c r="J33" s="87"/>
      <c r="K33" s="87"/>
      <c r="L33" s="87"/>
      <c r="M33" s="87"/>
    </row>
    <row r="34" spans="1:13" ht="12.75">
      <c r="A34" s="396" t="s">
        <v>109</v>
      </c>
      <c r="B34" s="396"/>
      <c r="C34" s="396"/>
      <c r="D34" s="204"/>
      <c r="E34" s="396"/>
      <c r="F34" s="450">
        <v>-79850.35</v>
      </c>
      <c r="G34" s="396"/>
      <c r="H34" s="79"/>
      <c r="I34" s="166"/>
      <c r="J34" s="166"/>
      <c r="K34" s="87"/>
      <c r="L34" s="87"/>
      <c r="M34" s="87"/>
    </row>
    <row r="35" spans="1:13" ht="12.75">
      <c r="A35" s="396"/>
      <c r="B35" s="396"/>
      <c r="C35" s="396"/>
      <c r="D35" s="204"/>
      <c r="E35" s="396"/>
      <c r="F35" s="204"/>
      <c r="G35" s="396"/>
      <c r="H35" s="79"/>
      <c r="I35" s="166"/>
      <c r="J35" s="166"/>
      <c r="K35" s="87"/>
      <c r="L35" s="87"/>
      <c r="M35" s="87"/>
    </row>
    <row r="36" spans="1:13" ht="12.75">
      <c r="A36" s="396" t="s">
        <v>1390</v>
      </c>
      <c r="B36" s="396"/>
      <c r="C36" s="396"/>
      <c r="D36" s="204"/>
      <c r="E36" s="396"/>
      <c r="F36" s="33">
        <f>SUM(F33:F35)</f>
        <v>42529501.4</v>
      </c>
      <c r="G36" s="396"/>
      <c r="H36" s="79"/>
      <c r="I36" s="166"/>
      <c r="J36" s="166"/>
      <c r="K36" s="87"/>
      <c r="L36" s="87"/>
      <c r="M36" s="87"/>
    </row>
    <row r="37" spans="1:13" ht="27.75" customHeight="1">
      <c r="A37" s="396" t="s">
        <v>918</v>
      </c>
      <c r="B37" s="396"/>
      <c r="C37" s="396"/>
      <c r="D37" s="396"/>
      <c r="E37" s="396"/>
      <c r="F37" s="204"/>
      <c r="G37" s="396"/>
      <c r="H37" s="79"/>
      <c r="I37" s="166"/>
      <c r="J37" s="166"/>
      <c r="K37" s="87"/>
      <c r="L37" s="87"/>
      <c r="M37" s="87"/>
    </row>
    <row r="38" spans="1:13" ht="12.75">
      <c r="A38" s="396"/>
      <c r="B38" s="18"/>
      <c r="C38" s="396"/>
      <c r="D38" s="33"/>
      <c r="E38" s="455"/>
      <c r="F38" s="204"/>
      <c r="G38" s="27"/>
      <c r="H38" s="79"/>
      <c r="I38" s="396"/>
      <c r="J38" s="166"/>
      <c r="K38" s="87"/>
      <c r="L38" s="87"/>
      <c r="M38" s="87"/>
    </row>
    <row r="39" spans="1:13" ht="12.75">
      <c r="A39" s="396"/>
      <c r="B39" s="396"/>
      <c r="C39" s="396"/>
      <c r="D39" s="396"/>
      <c r="E39" s="396"/>
      <c r="F39" s="204"/>
      <c r="G39" s="396"/>
      <c r="H39" s="79"/>
      <c r="I39" s="166"/>
      <c r="J39" s="166"/>
      <c r="K39" s="87"/>
      <c r="L39" s="87"/>
      <c r="M39" s="87"/>
    </row>
    <row r="40" spans="1:13" ht="12.75">
      <c r="A40" s="18"/>
      <c r="B40" s="18"/>
      <c r="C40" s="396"/>
      <c r="D40" s="33"/>
      <c r="E40" s="455"/>
      <c r="F40" s="204"/>
      <c r="G40" s="396"/>
      <c r="H40" s="79"/>
      <c r="I40" s="396"/>
      <c r="J40" s="166"/>
      <c r="K40" s="87"/>
      <c r="L40" s="87"/>
      <c r="M40" s="87"/>
    </row>
    <row r="41" spans="1:13" ht="12.75">
      <c r="A41" s="396"/>
      <c r="B41" s="396"/>
      <c r="C41" s="396"/>
      <c r="D41" s="97"/>
      <c r="E41" s="453"/>
      <c r="F41" s="33"/>
      <c r="G41" s="396"/>
      <c r="H41" s="79"/>
      <c r="I41" s="166"/>
      <c r="J41" s="166"/>
      <c r="K41" s="87"/>
      <c r="L41" s="87"/>
      <c r="M41" s="87"/>
    </row>
    <row r="42" spans="1:13" ht="12.75">
      <c r="A42" s="442"/>
      <c r="B42" s="442"/>
      <c r="C42" s="442"/>
      <c r="D42" s="442"/>
      <c r="E42" s="442"/>
      <c r="F42" s="443"/>
      <c r="G42" s="442"/>
      <c r="H42" s="114"/>
      <c r="I42" s="87"/>
      <c r="J42" s="87"/>
      <c r="K42" s="87"/>
      <c r="L42" s="87"/>
      <c r="M42" s="87"/>
    </row>
    <row r="43" spans="1:13" s="5" customFormat="1" ht="11.25">
      <c r="A43" s="446"/>
      <c r="B43" s="446"/>
      <c r="C43" s="446"/>
      <c r="D43" s="447"/>
      <c r="E43" s="446"/>
      <c r="F43" s="448"/>
      <c r="G43" s="446"/>
      <c r="H43" s="355"/>
      <c r="I43" s="85"/>
      <c r="J43" s="85"/>
      <c r="K43" s="85"/>
      <c r="L43" s="85"/>
      <c r="M43" s="85"/>
    </row>
    <row r="44" spans="1:13" s="5" customFormat="1" ht="11.25">
      <c r="A44" s="114"/>
      <c r="B44" s="114"/>
      <c r="C44" s="114"/>
      <c r="D44" s="92"/>
      <c r="E44" s="114"/>
      <c r="F44" s="92"/>
      <c r="G44" s="114"/>
      <c r="H44" s="355"/>
      <c r="I44" s="85"/>
      <c r="J44" s="85"/>
      <c r="K44" s="85"/>
      <c r="L44" s="85"/>
      <c r="M44" s="85"/>
    </row>
    <row r="45" spans="1:13" s="5" customFormat="1" ht="11.25">
      <c r="A45" s="114"/>
      <c r="B45" s="114"/>
      <c r="C45" s="114"/>
      <c r="D45" s="92"/>
      <c r="E45" s="114"/>
      <c r="F45" s="92"/>
      <c r="G45" s="114"/>
      <c r="H45" s="355"/>
      <c r="I45" s="85"/>
      <c r="J45" s="85"/>
      <c r="K45" s="85"/>
      <c r="L45" s="85"/>
      <c r="M45" s="85"/>
    </row>
    <row r="46" spans="1:13" s="5" customFormat="1" ht="11.25">
      <c r="A46" s="114"/>
      <c r="B46" s="114"/>
      <c r="C46" s="114"/>
      <c r="D46" s="114"/>
      <c r="E46" s="114"/>
      <c r="F46" s="92"/>
      <c r="G46" s="114"/>
      <c r="H46" s="355"/>
      <c r="I46" s="85"/>
      <c r="J46" s="85"/>
      <c r="K46" s="85"/>
      <c r="L46" s="85"/>
      <c r="M46" s="85"/>
    </row>
    <row r="47" spans="1:13" ht="12.75">
      <c r="A47" s="95"/>
      <c r="B47" s="95"/>
      <c r="C47" s="95"/>
      <c r="D47" s="114"/>
      <c r="E47" s="95"/>
      <c r="F47" s="94"/>
      <c r="G47" s="95"/>
      <c r="H47" s="114"/>
      <c r="I47" s="87"/>
      <c r="J47" s="87"/>
      <c r="K47" s="87"/>
      <c r="L47" s="87"/>
      <c r="M47" s="87"/>
    </row>
    <row r="48" spans="1:13" ht="12.75">
      <c r="A48" s="95"/>
      <c r="B48" s="95"/>
      <c r="C48" s="95"/>
      <c r="D48" s="94"/>
      <c r="E48" s="95"/>
      <c r="F48" s="94"/>
      <c r="G48" s="95"/>
      <c r="H48" s="114"/>
      <c r="I48" s="87"/>
      <c r="J48" s="87"/>
      <c r="K48" s="87"/>
      <c r="L48" s="87"/>
      <c r="M48" s="87"/>
    </row>
    <row r="49" spans="1:13" ht="12.75">
      <c r="A49" s="95"/>
      <c r="B49" s="95"/>
      <c r="C49" s="95"/>
      <c r="D49" s="95"/>
      <c r="E49" s="95"/>
      <c r="F49" s="94"/>
      <c r="G49" s="95"/>
      <c r="H49" s="114"/>
      <c r="I49" s="87"/>
      <c r="J49" s="87"/>
      <c r="K49" s="87"/>
      <c r="L49" s="87"/>
      <c r="M49" s="87"/>
    </row>
    <row r="50" spans="1:13" ht="12.75">
      <c r="A50" s="95"/>
      <c r="B50" s="95"/>
      <c r="C50" s="95"/>
      <c r="D50" s="95"/>
      <c r="E50" s="95"/>
      <c r="F50" s="94"/>
      <c r="G50" s="95"/>
      <c r="H50" s="114"/>
      <c r="I50" s="87"/>
      <c r="J50" s="87"/>
      <c r="K50" s="87"/>
      <c r="L50" s="87"/>
      <c r="M50" s="87"/>
    </row>
    <row r="51" spans="1:13" ht="12.75">
      <c r="A51" s="95"/>
      <c r="B51" s="95"/>
      <c r="C51" s="95"/>
      <c r="D51" s="95"/>
      <c r="E51" s="95"/>
      <c r="F51" s="94"/>
      <c r="G51" s="354"/>
      <c r="H51" s="114"/>
      <c r="I51" s="87"/>
      <c r="J51" s="87"/>
      <c r="K51" s="87"/>
      <c r="L51" s="87"/>
      <c r="M51" s="87"/>
    </row>
    <row r="52" spans="1:13" ht="12.75">
      <c r="A52" s="95"/>
      <c r="B52" s="93"/>
      <c r="C52" s="95"/>
      <c r="D52" s="101"/>
      <c r="E52" s="353"/>
      <c r="F52" s="94"/>
      <c r="G52" s="95"/>
      <c r="H52" s="114"/>
      <c r="I52" s="95"/>
      <c r="J52" s="87"/>
      <c r="K52" s="87"/>
      <c r="L52" s="87"/>
      <c r="M52" s="87"/>
    </row>
    <row r="53" spans="1:13" ht="12.75">
      <c r="A53" s="95"/>
      <c r="B53" s="95"/>
      <c r="C53" s="95"/>
      <c r="D53" s="92"/>
      <c r="E53" s="95"/>
      <c r="F53" s="94"/>
      <c r="G53" s="95"/>
      <c r="H53" s="114"/>
      <c r="I53" s="87"/>
      <c r="J53" s="87"/>
      <c r="K53" s="87"/>
      <c r="L53" s="87"/>
      <c r="M53" s="87"/>
    </row>
    <row r="54" spans="1:13" ht="12.75">
      <c r="A54" s="95"/>
      <c r="B54" s="95"/>
      <c r="C54" s="95"/>
      <c r="D54" s="92"/>
      <c r="E54" s="95"/>
      <c r="F54" s="94"/>
      <c r="G54" s="95"/>
      <c r="H54" s="114"/>
      <c r="I54" s="87"/>
      <c r="J54" s="87"/>
      <c r="K54" s="87"/>
      <c r="L54" s="87"/>
      <c r="M54" s="87"/>
    </row>
    <row r="55" spans="1:13" ht="12.75">
      <c r="A55" s="95"/>
      <c r="B55" s="95"/>
      <c r="C55" s="95"/>
      <c r="D55" s="92"/>
      <c r="E55" s="95"/>
      <c r="F55" s="94"/>
      <c r="G55" s="95"/>
      <c r="H55" s="114"/>
      <c r="I55" s="87"/>
      <c r="J55" s="87"/>
      <c r="K55" s="87"/>
      <c r="L55" s="87"/>
      <c r="M55" s="87"/>
    </row>
    <row r="56" spans="1:13" ht="12.75">
      <c r="A56" s="95"/>
      <c r="B56" s="95"/>
      <c r="C56" s="95"/>
      <c r="D56" s="94"/>
      <c r="E56" s="95"/>
      <c r="F56" s="94"/>
      <c r="G56" s="95"/>
      <c r="H56" s="114"/>
      <c r="I56" s="87"/>
      <c r="J56" s="87"/>
      <c r="K56" s="87"/>
      <c r="L56" s="87"/>
      <c r="M56" s="87"/>
    </row>
    <row r="57" spans="1:13" ht="12.75">
      <c r="A57" s="95"/>
      <c r="B57" s="95"/>
      <c r="C57" s="95"/>
      <c r="D57" s="94"/>
      <c r="E57" s="95"/>
      <c r="F57" s="94"/>
      <c r="G57" s="95"/>
      <c r="H57" s="114"/>
      <c r="I57" s="87"/>
      <c r="J57" s="87"/>
      <c r="K57" s="87"/>
      <c r="L57" s="87"/>
      <c r="M57" s="87"/>
    </row>
    <row r="58" spans="1:13" ht="12.75">
      <c r="A58" s="95"/>
      <c r="B58" s="95"/>
      <c r="C58" s="95"/>
      <c r="D58" s="95"/>
      <c r="E58" s="95"/>
      <c r="F58" s="94"/>
      <c r="G58" s="95"/>
      <c r="H58" s="114"/>
      <c r="I58" s="87"/>
      <c r="J58" s="87"/>
      <c r="K58" s="87"/>
      <c r="L58" s="87"/>
      <c r="M58" s="87"/>
    </row>
    <row r="59" spans="1:13" ht="12.75">
      <c r="A59" s="95"/>
      <c r="B59" s="95"/>
      <c r="C59" s="95"/>
      <c r="D59" s="95"/>
      <c r="E59" s="95"/>
      <c r="F59" s="94"/>
      <c r="G59" s="95"/>
      <c r="H59" s="114"/>
      <c r="I59" s="87"/>
      <c r="J59" s="87"/>
      <c r="K59" s="87"/>
      <c r="L59" s="87"/>
      <c r="M59" s="87"/>
    </row>
    <row r="60" spans="1:13" ht="12.75">
      <c r="A60" s="95"/>
      <c r="B60" s="95"/>
      <c r="C60" s="95"/>
      <c r="D60" s="95"/>
      <c r="E60" s="95"/>
      <c r="F60" s="94"/>
      <c r="G60" s="95"/>
      <c r="H60" s="114"/>
      <c r="I60" s="87"/>
      <c r="J60" s="87"/>
      <c r="K60" s="87"/>
      <c r="L60" s="87"/>
      <c r="M60" s="87"/>
    </row>
    <row r="61" spans="1:13" ht="12.75">
      <c r="A61" s="95"/>
      <c r="B61" s="95"/>
      <c r="C61" s="95"/>
      <c r="D61" s="95"/>
      <c r="E61" s="95"/>
      <c r="F61" s="94"/>
      <c r="G61" s="95"/>
      <c r="H61" s="114"/>
      <c r="I61" s="87"/>
      <c r="J61" s="87"/>
      <c r="K61" s="87"/>
      <c r="L61" s="87"/>
      <c r="M61" s="87"/>
    </row>
    <row r="62" spans="1:13" ht="12.75">
      <c r="A62" s="95"/>
      <c r="B62" s="95"/>
      <c r="C62" s="95"/>
      <c r="D62" s="94"/>
      <c r="E62" s="95"/>
      <c r="F62" s="94"/>
      <c r="G62" s="95"/>
      <c r="H62" s="114"/>
      <c r="I62" s="87"/>
      <c r="J62" s="87"/>
      <c r="K62" s="87"/>
      <c r="L62" s="87"/>
      <c r="M62" s="87"/>
    </row>
    <row r="63" spans="1:13" ht="12.75">
      <c r="A63" s="95"/>
      <c r="B63" s="95"/>
      <c r="C63" s="95"/>
      <c r="D63" s="95"/>
      <c r="E63" s="95"/>
      <c r="F63" s="94"/>
      <c r="G63" s="95"/>
      <c r="H63" s="114"/>
      <c r="I63" s="87"/>
      <c r="J63" s="87"/>
      <c r="K63" s="87"/>
      <c r="L63" s="87"/>
      <c r="M63" s="87"/>
    </row>
    <row r="64" spans="1:13" ht="12.75">
      <c r="A64" s="95"/>
      <c r="B64" s="95"/>
      <c r="C64" s="95"/>
      <c r="D64" s="95"/>
      <c r="E64" s="95"/>
      <c r="F64" s="94"/>
      <c r="G64" s="95"/>
      <c r="H64" s="114"/>
      <c r="I64" s="87"/>
      <c r="J64" s="87"/>
      <c r="K64" s="87"/>
      <c r="L64" s="87"/>
      <c r="M64" s="87"/>
    </row>
    <row r="65" spans="1:13" ht="12.75">
      <c r="A65" s="95"/>
      <c r="B65" s="95"/>
      <c r="C65" s="95"/>
      <c r="D65" s="95"/>
      <c r="E65" s="95"/>
      <c r="F65" s="94"/>
      <c r="G65" s="95"/>
      <c r="H65" s="114"/>
      <c r="I65" s="87"/>
      <c r="J65" s="87"/>
      <c r="K65" s="87"/>
      <c r="L65" s="87"/>
      <c r="M65" s="87"/>
    </row>
    <row r="66" spans="1:13" ht="12.75">
      <c r="A66" s="95"/>
      <c r="B66" s="95"/>
      <c r="C66" s="95"/>
      <c r="D66" s="95"/>
      <c r="E66" s="95"/>
      <c r="F66" s="94"/>
      <c r="G66" s="95"/>
      <c r="H66" s="114"/>
      <c r="I66" s="87"/>
      <c r="J66" s="87"/>
      <c r="K66" s="87"/>
      <c r="L66" s="87"/>
      <c r="M66" s="87"/>
    </row>
    <row r="67" spans="1:13" ht="12.75">
      <c r="A67" s="95"/>
      <c r="B67" s="95"/>
      <c r="C67" s="95"/>
      <c r="D67" s="95"/>
      <c r="E67" s="95"/>
      <c r="F67" s="94"/>
      <c r="G67" s="95"/>
      <c r="H67" s="114"/>
      <c r="I67" s="87"/>
      <c r="J67" s="87"/>
      <c r="K67" s="87"/>
      <c r="L67" s="87"/>
      <c r="M67" s="87"/>
    </row>
    <row r="68" spans="1:13" ht="12.75">
      <c r="A68" s="95"/>
      <c r="B68" s="95"/>
      <c r="C68" s="95"/>
      <c r="D68" s="95"/>
      <c r="E68" s="95"/>
      <c r="F68" s="94"/>
      <c r="G68" s="95"/>
      <c r="H68" s="114"/>
      <c r="I68" s="87"/>
      <c r="J68" s="87"/>
      <c r="K68" s="87"/>
      <c r="L68" s="87"/>
      <c r="M68" s="87"/>
    </row>
    <row r="69" spans="1:13" ht="12.75">
      <c r="A69" s="95"/>
      <c r="B69" s="95"/>
      <c r="C69" s="95"/>
      <c r="D69" s="95"/>
      <c r="E69" s="95"/>
      <c r="F69" s="94"/>
      <c r="G69" s="95"/>
      <c r="H69" s="114"/>
      <c r="I69" s="87"/>
      <c r="J69" s="87"/>
      <c r="K69" s="87"/>
      <c r="L69" s="87"/>
      <c r="M69" s="87"/>
    </row>
    <row r="70" spans="1:13" ht="12.75">
      <c r="A70" s="95"/>
      <c r="B70" s="95"/>
      <c r="C70" s="95"/>
      <c r="D70" s="95"/>
      <c r="E70" s="95"/>
      <c r="F70" s="94"/>
      <c r="G70" s="95"/>
      <c r="H70" s="114"/>
      <c r="I70" s="87"/>
      <c r="J70" s="87"/>
      <c r="K70" s="87"/>
      <c r="L70" s="87"/>
      <c r="M70" s="87"/>
    </row>
    <row r="71" spans="1:9" ht="12.75">
      <c r="A71" s="13"/>
      <c r="B71" s="18"/>
      <c r="C71" s="13"/>
      <c r="D71" s="24"/>
      <c r="E71" s="13"/>
      <c r="F71" s="33"/>
      <c r="G71" s="13"/>
      <c r="H71" s="18"/>
      <c r="I71" s="13"/>
    </row>
    <row r="72" spans="1:8" ht="12.75">
      <c r="A72" s="13"/>
      <c r="B72" s="79"/>
      <c r="C72" s="13"/>
      <c r="D72" s="24"/>
      <c r="E72" s="13"/>
      <c r="F72" s="24"/>
      <c r="G72" s="13"/>
      <c r="H72" s="79"/>
    </row>
    <row r="73" spans="1:8" ht="12.75">
      <c r="A73" s="13"/>
      <c r="B73" s="13"/>
      <c r="C73" s="13"/>
      <c r="D73" s="13"/>
      <c r="E73" s="13"/>
      <c r="F73" s="24"/>
      <c r="G73" s="13"/>
      <c r="H73" s="79"/>
    </row>
    <row r="74" spans="1:8" ht="12.75">
      <c r="A74" s="13"/>
      <c r="B74" s="13"/>
      <c r="C74" s="13"/>
      <c r="D74" s="13"/>
      <c r="E74" s="13"/>
      <c r="F74" s="24"/>
      <c r="G74" s="13"/>
      <c r="H74" s="79"/>
    </row>
    <row r="75" spans="1:8" ht="12.75">
      <c r="A75" s="13"/>
      <c r="B75" s="13"/>
      <c r="C75" s="13"/>
      <c r="D75" s="24"/>
      <c r="E75" s="13"/>
      <c r="F75" s="33"/>
      <c r="G75" s="13"/>
      <c r="H75" s="13"/>
    </row>
    <row r="76" spans="1:8" ht="12.75">
      <c r="A76" s="13"/>
      <c r="B76" s="18"/>
      <c r="C76" s="13"/>
      <c r="D76" s="33"/>
      <c r="E76" s="98"/>
      <c r="F76" s="99"/>
      <c r="G76" s="13"/>
      <c r="H76" s="18"/>
    </row>
    <row r="77" spans="1:9" ht="12.75">
      <c r="A77" s="13"/>
      <c r="B77" s="18"/>
      <c r="C77" s="13"/>
      <c r="D77" s="33"/>
      <c r="E77" s="13"/>
      <c r="F77" s="33"/>
      <c r="G77" s="13"/>
      <c r="H77" s="86"/>
      <c r="I77" s="13"/>
    </row>
    <row r="78" spans="1:8" ht="12.75">
      <c r="A78" s="13"/>
      <c r="B78" s="79"/>
      <c r="C78" s="13"/>
      <c r="D78" s="97"/>
      <c r="E78" s="79"/>
      <c r="F78" s="24"/>
      <c r="G78" s="13"/>
      <c r="H78" s="13"/>
    </row>
    <row r="79" spans="1:8" ht="12.75">
      <c r="A79" s="13"/>
      <c r="B79" s="13"/>
      <c r="C79" s="13"/>
      <c r="D79" s="97"/>
      <c r="E79" s="79"/>
      <c r="F79" s="24"/>
      <c r="G79" s="13"/>
      <c r="H79" s="13"/>
    </row>
    <row r="80" spans="1:8" ht="12.75">
      <c r="A80" s="13"/>
      <c r="B80" s="13"/>
      <c r="C80" s="13"/>
      <c r="D80" s="24"/>
      <c r="E80" s="13"/>
      <c r="F80" s="24"/>
      <c r="G80" s="13"/>
      <c r="H80" s="13"/>
    </row>
    <row r="81" spans="1:8" ht="12.75">
      <c r="A81" s="13"/>
      <c r="B81" s="13"/>
      <c r="C81" s="13"/>
      <c r="D81" s="24"/>
      <c r="E81" s="13"/>
      <c r="F81" s="24"/>
      <c r="G81" s="13"/>
      <c r="H81" s="13"/>
    </row>
    <row r="82" spans="1:8" ht="12.75">
      <c r="A82" s="13"/>
      <c r="B82" s="13"/>
      <c r="C82" s="13"/>
      <c r="D82" s="24"/>
      <c r="E82" s="13"/>
      <c r="F82" s="24"/>
      <c r="G82" s="13"/>
      <c r="H82" s="13"/>
    </row>
    <row r="83" spans="1:8" ht="12.75">
      <c r="A83" s="13"/>
      <c r="B83" s="13"/>
      <c r="C83" s="13"/>
      <c r="D83" s="13"/>
      <c r="E83" s="13"/>
      <c r="F83" s="13"/>
      <c r="G83" s="13"/>
      <c r="H83" s="13"/>
    </row>
    <row r="84" spans="1:8" ht="12.75">
      <c r="A84" s="13"/>
      <c r="B84" s="13"/>
      <c r="C84" s="13"/>
      <c r="D84" s="13"/>
      <c r="E84" s="13"/>
      <c r="F84" s="13"/>
      <c r="G84" s="13"/>
      <c r="H84" s="13"/>
    </row>
    <row r="85" spans="1:8" ht="12.75">
      <c r="A85" s="13"/>
      <c r="B85" s="13"/>
      <c r="C85" s="13"/>
      <c r="D85" s="13"/>
      <c r="E85" s="13"/>
      <c r="F85" s="13"/>
      <c r="G85" s="13"/>
      <c r="H85" s="13"/>
    </row>
    <row r="86" spans="1:8" ht="12.75">
      <c r="A86" s="13"/>
      <c r="B86" s="13"/>
      <c r="C86" s="13"/>
      <c r="D86" s="13"/>
      <c r="E86" s="13"/>
      <c r="F86" s="13"/>
      <c r="G86" s="13"/>
      <c r="H86" s="13"/>
    </row>
    <row r="87" spans="1:8" ht="12.75">
      <c r="A87" s="13"/>
      <c r="B87" s="13"/>
      <c r="C87" s="13"/>
      <c r="D87" s="13"/>
      <c r="E87" s="13"/>
      <c r="F87" s="13"/>
      <c r="G87" s="13"/>
      <c r="H87" s="13"/>
    </row>
    <row r="88" spans="1:8" ht="12.75">
      <c r="A88" s="13"/>
      <c r="B88" s="13"/>
      <c r="C88" s="13"/>
      <c r="D88" s="13"/>
      <c r="E88" s="13"/>
      <c r="F88" s="13"/>
      <c r="G88" s="13"/>
      <c r="H88" s="13"/>
    </row>
    <row r="89" spans="1:8" ht="12.75">
      <c r="A89" s="13"/>
      <c r="B89" s="13"/>
      <c r="C89" s="13"/>
      <c r="D89" s="13"/>
      <c r="E89" s="13"/>
      <c r="F89" s="13"/>
      <c r="G89" s="13"/>
      <c r="H89" s="13"/>
    </row>
    <row r="90" spans="1:8" ht="12.75">
      <c r="A90" s="13"/>
      <c r="B90" s="13"/>
      <c r="C90" s="13"/>
      <c r="D90" s="13"/>
      <c r="E90" s="13"/>
      <c r="F90" s="13"/>
      <c r="G90" s="13"/>
      <c r="H90" s="13"/>
    </row>
    <row r="91" spans="1:8" ht="12.75">
      <c r="A91" s="13"/>
      <c r="B91" s="13"/>
      <c r="C91" s="13"/>
      <c r="D91" s="13"/>
      <c r="E91" s="13"/>
      <c r="F91" s="13"/>
      <c r="G91" s="13"/>
      <c r="H91" s="13"/>
    </row>
    <row r="92" spans="1:8" ht="12.75">
      <c r="A92" s="13"/>
      <c r="B92" s="13"/>
      <c r="C92" s="13"/>
      <c r="D92" s="13"/>
      <c r="E92" s="13"/>
      <c r="F92" s="13"/>
      <c r="G92" s="13"/>
      <c r="H92" s="13"/>
    </row>
    <row r="93" spans="1:8" ht="12.75">
      <c r="A93" s="13"/>
      <c r="B93" s="13"/>
      <c r="C93" s="13"/>
      <c r="D93" s="13"/>
      <c r="E93" s="13"/>
      <c r="F93" s="13"/>
      <c r="G93" s="13"/>
      <c r="H93" s="13"/>
    </row>
    <row r="94" spans="1:8" ht="12.75">
      <c r="A94" s="13"/>
      <c r="B94" s="13"/>
      <c r="C94" s="13"/>
      <c r="D94" s="13"/>
      <c r="E94" s="13"/>
      <c r="F94" s="13"/>
      <c r="G94" s="13"/>
      <c r="H94" s="13"/>
    </row>
    <row r="95" spans="1:8" ht="12.75">
      <c r="A95" s="13"/>
      <c r="B95" s="13"/>
      <c r="C95" s="13"/>
      <c r="D95" s="13"/>
      <c r="E95" s="13"/>
      <c r="F95" s="13"/>
      <c r="G95" s="13"/>
      <c r="H95" s="13"/>
    </row>
    <row r="96" spans="1:8" ht="12.75">
      <c r="A96" s="13"/>
      <c r="B96" s="13"/>
      <c r="C96" s="13"/>
      <c r="D96" s="13"/>
      <c r="E96" s="13"/>
      <c r="F96" s="13"/>
      <c r="G96" s="13"/>
      <c r="H96" s="13"/>
    </row>
    <row r="97" spans="1:8" ht="12.75">
      <c r="A97" s="13"/>
      <c r="B97" s="13"/>
      <c r="C97" s="13"/>
      <c r="D97" s="13"/>
      <c r="E97" s="13"/>
      <c r="F97" s="13"/>
      <c r="G97" s="13"/>
      <c r="H97" s="13"/>
    </row>
    <row r="98" spans="1:8" ht="12.75">
      <c r="A98" s="13"/>
      <c r="B98" s="13"/>
      <c r="C98" s="13"/>
      <c r="D98" s="13"/>
      <c r="E98" s="13"/>
      <c r="F98" s="13"/>
      <c r="G98" s="13"/>
      <c r="H98" s="13"/>
    </row>
    <row r="99" spans="1:8" ht="12.75">
      <c r="A99" s="13"/>
      <c r="B99" s="13"/>
      <c r="C99" s="13"/>
      <c r="D99" s="13"/>
      <c r="E99" s="13"/>
      <c r="F99" s="13"/>
      <c r="G99" s="13"/>
      <c r="H99" s="13"/>
    </row>
    <row r="100" spans="1:8" ht="12.75">
      <c r="A100" s="13"/>
      <c r="B100" s="13"/>
      <c r="C100" s="13"/>
      <c r="D100" s="13"/>
      <c r="E100" s="13"/>
      <c r="F100" s="13"/>
      <c r="G100" s="13"/>
      <c r="H100" s="13"/>
    </row>
    <row r="101" spans="1:8" ht="12.75">
      <c r="A101" s="13"/>
      <c r="B101" s="13"/>
      <c r="C101" s="13"/>
      <c r="D101" s="13"/>
      <c r="E101" s="13"/>
      <c r="F101" s="13"/>
      <c r="G101" s="13"/>
      <c r="H101" s="13"/>
    </row>
    <row r="102" spans="1:8" ht="12.75">
      <c r="A102" s="13"/>
      <c r="B102" s="13"/>
      <c r="C102" s="13"/>
      <c r="D102" s="13"/>
      <c r="E102" s="13"/>
      <c r="F102" s="13"/>
      <c r="G102" s="13"/>
      <c r="H102" s="13"/>
    </row>
    <row r="103" spans="1:8" ht="12.75">
      <c r="A103" s="13"/>
      <c r="B103" s="13"/>
      <c r="C103" s="13"/>
      <c r="D103" s="13"/>
      <c r="E103" s="13"/>
      <c r="F103" s="13"/>
      <c r="G103" s="13"/>
      <c r="H103" s="13"/>
    </row>
    <row r="104" spans="1:8" ht="12.75">
      <c r="A104" s="13"/>
      <c r="B104" s="13"/>
      <c r="C104" s="13"/>
      <c r="D104" s="13"/>
      <c r="E104" s="13"/>
      <c r="F104" s="13"/>
      <c r="G104" s="13"/>
      <c r="H104" s="13"/>
    </row>
    <row r="105" spans="1:8" ht="12.75">
      <c r="A105" s="13"/>
      <c r="B105" s="13"/>
      <c r="C105" s="13"/>
      <c r="D105" s="13"/>
      <c r="E105" s="13"/>
      <c r="F105" s="13"/>
      <c r="G105" s="13"/>
      <c r="H105" s="13"/>
    </row>
    <row r="106" spans="1:8" ht="12.75">
      <c r="A106" s="13"/>
      <c r="B106" s="13"/>
      <c r="C106" s="13"/>
      <c r="D106" s="13"/>
      <c r="E106" s="13"/>
      <c r="F106" s="13"/>
      <c r="G106" s="13"/>
      <c r="H106" s="13"/>
    </row>
    <row r="107" spans="1:8" ht="12.75">
      <c r="A107" s="13"/>
      <c r="B107" s="13"/>
      <c r="C107" s="13"/>
      <c r="D107" s="13"/>
      <c r="E107" s="13"/>
      <c r="F107" s="13"/>
      <c r="G107" s="13"/>
      <c r="H107" s="13"/>
    </row>
    <row r="108" spans="1:8" ht="12.75">
      <c r="A108" s="13"/>
      <c r="B108" s="13"/>
      <c r="C108" s="13"/>
      <c r="D108" s="13"/>
      <c r="E108" s="13"/>
      <c r="F108" s="13"/>
      <c r="G108" s="13"/>
      <c r="H108" s="13"/>
    </row>
    <row r="109" spans="1:8" ht="12.75">
      <c r="A109" s="13"/>
      <c r="B109" s="13"/>
      <c r="C109" s="13"/>
      <c r="D109" s="13"/>
      <c r="E109" s="13"/>
      <c r="F109" s="13"/>
      <c r="G109" s="13"/>
      <c r="H109" s="13"/>
    </row>
    <row r="110" spans="1:8" ht="12.75">
      <c r="A110" s="13"/>
      <c r="B110" s="13"/>
      <c r="C110" s="13"/>
      <c r="D110" s="13"/>
      <c r="E110" s="13"/>
      <c r="F110" s="13"/>
      <c r="G110" s="13"/>
      <c r="H110" s="13"/>
    </row>
    <row r="111" spans="1:8" ht="12.75">
      <c r="A111" s="13"/>
      <c r="B111" s="13"/>
      <c r="C111" s="13"/>
      <c r="D111" s="13"/>
      <c r="E111" s="13"/>
      <c r="F111" s="13"/>
      <c r="G111" s="13"/>
      <c r="H111" s="13"/>
    </row>
    <row r="112" spans="1:8" ht="12.75">
      <c r="A112" s="13"/>
      <c r="B112" s="13"/>
      <c r="C112" s="13"/>
      <c r="D112" s="13"/>
      <c r="E112" s="13"/>
      <c r="F112" s="13"/>
      <c r="G112" s="13"/>
      <c r="H112" s="13"/>
    </row>
    <row r="113" spans="1:8" ht="12.75">
      <c r="A113" s="13"/>
      <c r="B113" s="13"/>
      <c r="C113" s="13"/>
      <c r="D113" s="13"/>
      <c r="E113" s="13"/>
      <c r="F113" s="13"/>
      <c r="G113" s="13"/>
      <c r="H113" s="13"/>
    </row>
    <row r="114" spans="1:8" ht="12.75">
      <c r="A114" s="13"/>
      <c r="B114" s="13"/>
      <c r="C114" s="13"/>
      <c r="D114" s="13"/>
      <c r="E114" s="13"/>
      <c r="F114" s="13"/>
      <c r="G114" s="13"/>
      <c r="H114" s="13"/>
    </row>
    <row r="115" spans="1:8" ht="12.75">
      <c r="A115" s="13"/>
      <c r="B115" s="13"/>
      <c r="C115" s="13"/>
      <c r="D115" s="13"/>
      <c r="E115" s="13"/>
      <c r="F115" s="13"/>
      <c r="G115" s="13"/>
      <c r="H115" s="13"/>
    </row>
    <row r="116" spans="1:8" ht="12.75">
      <c r="A116" s="13"/>
      <c r="B116" s="13"/>
      <c r="C116" s="13"/>
      <c r="D116" s="13"/>
      <c r="E116" s="13"/>
      <c r="F116" s="13"/>
      <c r="G116" s="13"/>
      <c r="H116" s="13"/>
    </row>
    <row r="117" spans="1:8" ht="12.75">
      <c r="A117" s="13"/>
      <c r="B117" s="13"/>
      <c r="C117" s="13"/>
      <c r="D117" s="13"/>
      <c r="E117" s="13"/>
      <c r="F117" s="13"/>
      <c r="G117" s="13"/>
      <c r="H117" s="13"/>
    </row>
    <row r="118" spans="1:8" ht="12.75">
      <c r="A118" s="13"/>
      <c r="B118" s="13"/>
      <c r="C118" s="13"/>
      <c r="D118" s="13"/>
      <c r="E118" s="13"/>
      <c r="F118" s="13"/>
      <c r="G118" s="13"/>
      <c r="H118" s="13"/>
    </row>
    <row r="119" spans="1:8" ht="12.75">
      <c r="A119" s="13"/>
      <c r="B119" s="13"/>
      <c r="C119" s="13"/>
      <c r="D119" s="13"/>
      <c r="E119" s="13"/>
      <c r="F119" s="13"/>
      <c r="G119" s="13"/>
      <c r="H119" s="13"/>
    </row>
    <row r="120" spans="1:8" ht="12.75">
      <c r="A120" s="13"/>
      <c r="B120" s="13"/>
      <c r="C120" s="13"/>
      <c r="D120" s="13"/>
      <c r="E120" s="13"/>
      <c r="F120" s="13"/>
      <c r="G120" s="13"/>
      <c r="H120" s="13"/>
    </row>
    <row r="121" spans="1:8" ht="12.75">
      <c r="A121" s="13"/>
      <c r="B121" s="13"/>
      <c r="C121" s="13"/>
      <c r="D121" s="13"/>
      <c r="E121" s="13"/>
      <c r="F121" s="13"/>
      <c r="G121" s="13"/>
      <c r="H121" s="13"/>
    </row>
    <row r="122" spans="1:8" ht="12.75">
      <c r="A122" s="13"/>
      <c r="B122" s="13"/>
      <c r="C122" s="13"/>
      <c r="D122" s="13"/>
      <c r="E122" s="13"/>
      <c r="F122" s="13"/>
      <c r="G122" s="13"/>
      <c r="H122" s="13"/>
    </row>
    <row r="123" spans="1:8" ht="12.75">
      <c r="A123" s="13"/>
      <c r="B123" s="13"/>
      <c r="C123" s="13"/>
      <c r="D123" s="13"/>
      <c r="E123" s="13"/>
      <c r="F123" s="13"/>
      <c r="G123" s="13"/>
      <c r="H123" s="13"/>
    </row>
    <row r="124" spans="1:8" ht="12.75">
      <c r="A124" s="13"/>
      <c r="B124" s="13"/>
      <c r="C124" s="13"/>
      <c r="D124" s="13"/>
      <c r="E124" s="13"/>
      <c r="F124" s="13"/>
      <c r="G124" s="13"/>
      <c r="H124" s="13"/>
    </row>
    <row r="125" spans="1:8" ht="12.75">
      <c r="A125" s="13"/>
      <c r="B125" s="13"/>
      <c r="C125" s="13"/>
      <c r="D125" s="13"/>
      <c r="E125" s="13"/>
      <c r="F125" s="13"/>
      <c r="G125" s="13"/>
      <c r="H125" s="13"/>
    </row>
    <row r="126" spans="1:8" ht="12.75">
      <c r="A126" s="13"/>
      <c r="B126" s="13"/>
      <c r="C126" s="13"/>
      <c r="D126" s="13"/>
      <c r="E126" s="13"/>
      <c r="F126" s="13"/>
      <c r="G126" s="13"/>
      <c r="H126" s="13"/>
    </row>
    <row r="127" spans="1:8" ht="12.75">
      <c r="A127" s="13"/>
      <c r="B127" s="13"/>
      <c r="C127" s="13"/>
      <c r="D127" s="13"/>
      <c r="E127" s="13"/>
      <c r="F127" s="13"/>
      <c r="G127" s="13"/>
      <c r="H127" s="13"/>
    </row>
    <row r="128" spans="1:8" ht="12.75">
      <c r="A128" s="13"/>
      <c r="B128" s="13"/>
      <c r="C128" s="13"/>
      <c r="D128" s="13"/>
      <c r="E128" s="13"/>
      <c r="F128" s="13"/>
      <c r="G128" s="13"/>
      <c r="H128" s="13"/>
    </row>
    <row r="129" spans="1:8" ht="12.75">
      <c r="A129" s="13"/>
      <c r="B129" s="13"/>
      <c r="C129" s="13"/>
      <c r="D129" s="13"/>
      <c r="E129" s="13"/>
      <c r="F129" s="13"/>
      <c r="G129" s="13"/>
      <c r="H129" s="13"/>
    </row>
    <row r="130" spans="1:8" ht="12.75">
      <c r="A130" s="13"/>
      <c r="B130" s="13"/>
      <c r="C130" s="13"/>
      <c r="D130" s="13"/>
      <c r="E130" s="13"/>
      <c r="F130" s="13"/>
      <c r="G130" s="13"/>
      <c r="H130" s="13"/>
    </row>
    <row r="131" spans="1:8" ht="12.75">
      <c r="A131" s="13"/>
      <c r="B131" s="13"/>
      <c r="C131" s="13"/>
      <c r="D131" s="13"/>
      <c r="E131" s="13"/>
      <c r="F131" s="13"/>
      <c r="G131" s="13"/>
      <c r="H131" s="13"/>
    </row>
    <row r="132" spans="1:8" ht="12.75">
      <c r="A132" s="13"/>
      <c r="B132" s="13"/>
      <c r="C132" s="13"/>
      <c r="D132" s="13"/>
      <c r="E132" s="13"/>
      <c r="F132" s="13"/>
      <c r="G132" s="13"/>
      <c r="H132" s="13"/>
    </row>
    <row r="133" spans="1:8" ht="12.75">
      <c r="A133" s="13"/>
      <c r="B133" s="13"/>
      <c r="C133" s="13"/>
      <c r="D133" s="13"/>
      <c r="E133" s="13"/>
      <c r="F133" s="13"/>
      <c r="G133" s="13"/>
      <c r="H133" s="13"/>
    </row>
    <row r="134" spans="1:8" ht="12.75">
      <c r="A134" s="13"/>
      <c r="B134" s="13"/>
      <c r="C134" s="13"/>
      <c r="D134" s="13"/>
      <c r="E134" s="13"/>
      <c r="F134" s="13"/>
      <c r="G134" s="13"/>
      <c r="H134" s="13"/>
    </row>
    <row r="135" spans="1:8" ht="12.75">
      <c r="A135" s="13"/>
      <c r="B135" s="13"/>
      <c r="C135" s="13"/>
      <c r="D135" s="13"/>
      <c r="E135" s="13"/>
      <c r="F135" s="13"/>
      <c r="G135" s="13"/>
      <c r="H135" s="13"/>
    </row>
    <row r="136" spans="1:8" ht="12.75">
      <c r="A136" s="13"/>
      <c r="B136" s="13"/>
      <c r="C136" s="13"/>
      <c r="D136" s="13"/>
      <c r="E136" s="13"/>
      <c r="F136" s="13"/>
      <c r="G136" s="13"/>
      <c r="H136" s="13"/>
    </row>
    <row r="137" spans="1:8" ht="12.75">
      <c r="A137" s="13"/>
      <c r="B137" s="13"/>
      <c r="C137" s="13"/>
      <c r="D137" s="13"/>
      <c r="E137" s="13"/>
      <c r="F137" s="13"/>
      <c r="G137" s="13"/>
      <c r="H137" s="13"/>
    </row>
    <row r="138" spans="1:8" ht="12.75">
      <c r="A138" s="13"/>
      <c r="B138" s="13"/>
      <c r="C138" s="13"/>
      <c r="D138" s="13"/>
      <c r="E138" s="13"/>
      <c r="F138" s="13"/>
      <c r="G138" s="13"/>
      <c r="H138" s="13"/>
    </row>
    <row r="139" spans="1:8" ht="12.75">
      <c r="A139" s="13"/>
      <c r="B139" s="13"/>
      <c r="C139" s="13"/>
      <c r="D139" s="13"/>
      <c r="E139" s="13"/>
      <c r="F139" s="13"/>
      <c r="G139" s="13"/>
      <c r="H139" s="13"/>
    </row>
    <row r="140" spans="1:8" ht="12.75">
      <c r="A140" s="13"/>
      <c r="B140" s="13"/>
      <c r="C140" s="13"/>
      <c r="D140" s="13"/>
      <c r="E140" s="13"/>
      <c r="F140" s="13"/>
      <c r="G140" s="13"/>
      <c r="H140" s="13"/>
    </row>
    <row r="141" spans="1:8" ht="12.75">
      <c r="A141" s="13"/>
      <c r="B141" s="13"/>
      <c r="C141" s="13"/>
      <c r="D141" s="13"/>
      <c r="E141" s="13"/>
      <c r="F141" s="13"/>
      <c r="G141" s="13"/>
      <c r="H141" s="13"/>
    </row>
    <row r="142" spans="1:8" ht="12.75">
      <c r="A142" s="13"/>
      <c r="B142" s="13"/>
      <c r="C142" s="13"/>
      <c r="D142" s="13"/>
      <c r="E142" s="13"/>
      <c r="F142" s="13"/>
      <c r="G142" s="13"/>
      <c r="H142" s="13"/>
    </row>
    <row r="143" spans="1:8" ht="12.75">
      <c r="A143" s="13"/>
      <c r="B143" s="13"/>
      <c r="C143" s="13"/>
      <c r="D143" s="13"/>
      <c r="E143" s="13"/>
      <c r="F143" s="13"/>
      <c r="G143" s="13"/>
      <c r="H143" s="13"/>
    </row>
    <row r="144" spans="1:8" ht="12.75">
      <c r="A144" s="13"/>
      <c r="B144" s="13"/>
      <c r="C144" s="13"/>
      <c r="D144" s="13"/>
      <c r="E144" s="13"/>
      <c r="F144" s="13"/>
      <c r="G144" s="13"/>
      <c r="H144" s="13"/>
    </row>
    <row r="145" spans="1:8" ht="12.75">
      <c r="A145" s="13"/>
      <c r="B145" s="13"/>
      <c r="C145" s="13"/>
      <c r="D145" s="13"/>
      <c r="E145" s="13"/>
      <c r="F145" s="13"/>
      <c r="G145" s="13"/>
      <c r="H145" s="13"/>
    </row>
    <row r="146" spans="1:8" ht="12.75">
      <c r="A146" s="13"/>
      <c r="B146" s="13"/>
      <c r="C146" s="13"/>
      <c r="D146" s="13"/>
      <c r="E146" s="13"/>
      <c r="F146" s="13"/>
      <c r="G146" s="13"/>
      <c r="H146" s="13"/>
    </row>
    <row r="147" spans="1:8" ht="12.75">
      <c r="A147" s="13"/>
      <c r="B147" s="13"/>
      <c r="C147" s="13"/>
      <c r="D147" s="13"/>
      <c r="E147" s="13"/>
      <c r="F147" s="13"/>
      <c r="G147" s="13"/>
      <c r="H147" s="13"/>
    </row>
    <row r="148" spans="1:8" ht="12.75">
      <c r="A148" s="13"/>
      <c r="B148" s="13"/>
      <c r="C148" s="13"/>
      <c r="D148" s="13"/>
      <c r="E148" s="13"/>
      <c r="F148" s="13"/>
      <c r="G148" s="13"/>
      <c r="H148" s="13"/>
    </row>
    <row r="149" spans="1:8" ht="12.75">
      <c r="A149" s="13"/>
      <c r="B149" s="13"/>
      <c r="C149" s="13"/>
      <c r="D149" s="13"/>
      <c r="E149" s="13"/>
      <c r="F149" s="13"/>
      <c r="G149" s="13"/>
      <c r="H149" s="13"/>
    </row>
    <row r="150" spans="1:8" ht="12.75">
      <c r="A150" s="13"/>
      <c r="B150" s="13"/>
      <c r="C150" s="13"/>
      <c r="D150" s="13"/>
      <c r="E150" s="13"/>
      <c r="F150" s="13"/>
      <c r="G150" s="13"/>
      <c r="H150" s="13"/>
    </row>
    <row r="151" spans="1:8" ht="12.75">
      <c r="A151" s="13"/>
      <c r="B151" s="13"/>
      <c r="C151" s="13"/>
      <c r="D151" s="13"/>
      <c r="E151" s="13"/>
      <c r="F151" s="13"/>
      <c r="G151" s="13"/>
      <c r="H151" s="13"/>
    </row>
    <row r="152" spans="1:8" ht="12.75">
      <c r="A152" s="13"/>
      <c r="B152" s="13"/>
      <c r="C152" s="13"/>
      <c r="D152" s="13"/>
      <c r="E152" s="13"/>
      <c r="F152" s="13"/>
      <c r="G152" s="13"/>
      <c r="H152" s="13"/>
    </row>
    <row r="153" spans="1:8" ht="12.75">
      <c r="A153" s="13"/>
      <c r="B153" s="13"/>
      <c r="C153" s="13"/>
      <c r="D153" s="13"/>
      <c r="E153" s="13"/>
      <c r="F153" s="13"/>
      <c r="G153" s="13"/>
      <c r="H153" s="13"/>
    </row>
    <row r="154" spans="1:8" ht="12.75">
      <c r="A154" s="13"/>
      <c r="B154" s="13"/>
      <c r="C154" s="13"/>
      <c r="D154" s="13"/>
      <c r="E154" s="13"/>
      <c r="F154" s="13"/>
      <c r="G154" s="13"/>
      <c r="H154" s="13"/>
    </row>
    <row r="155" spans="1:8" ht="12.75">
      <c r="A155" s="13"/>
      <c r="B155" s="13"/>
      <c r="C155" s="13"/>
      <c r="D155" s="13"/>
      <c r="E155" s="13"/>
      <c r="F155" s="13"/>
      <c r="G155" s="13"/>
      <c r="H155" s="13"/>
    </row>
    <row r="156" spans="1:8" ht="12.75">
      <c r="A156" s="13"/>
      <c r="B156" s="13"/>
      <c r="C156" s="13"/>
      <c r="D156" s="13"/>
      <c r="E156" s="13"/>
      <c r="F156" s="13"/>
      <c r="G156" s="13"/>
      <c r="H156" s="13"/>
    </row>
    <row r="157" spans="1:8" ht="12.75">
      <c r="A157" s="13"/>
      <c r="B157" s="13"/>
      <c r="C157" s="13"/>
      <c r="D157" s="13"/>
      <c r="E157" s="13"/>
      <c r="F157" s="13"/>
      <c r="G157" s="13"/>
      <c r="H157" s="13"/>
    </row>
    <row r="158" spans="1:8" ht="12.75">
      <c r="A158" s="13"/>
      <c r="B158" s="13"/>
      <c r="C158" s="13"/>
      <c r="D158" s="13"/>
      <c r="E158" s="13"/>
      <c r="F158" s="13"/>
      <c r="G158" s="13"/>
      <c r="H158" s="13"/>
    </row>
    <row r="159" spans="1:8" ht="12.75">
      <c r="A159" s="13"/>
      <c r="B159" s="13"/>
      <c r="C159" s="13"/>
      <c r="D159" s="13"/>
      <c r="E159" s="13"/>
      <c r="F159" s="13"/>
      <c r="G159" s="13"/>
      <c r="H159" s="13"/>
    </row>
    <row r="160" spans="1:8" ht="12.75">
      <c r="A160" s="13"/>
      <c r="B160" s="13"/>
      <c r="C160" s="13"/>
      <c r="D160" s="13"/>
      <c r="E160" s="13"/>
      <c r="F160" s="13"/>
      <c r="G160" s="13"/>
      <c r="H160" s="13"/>
    </row>
    <row r="161" spans="1:8" ht="12.75">
      <c r="A161" s="13"/>
      <c r="B161" s="13"/>
      <c r="C161" s="13"/>
      <c r="D161" s="13"/>
      <c r="E161" s="13"/>
      <c r="F161" s="13"/>
      <c r="G161" s="13"/>
      <c r="H161" s="13"/>
    </row>
    <row r="162" spans="1:8" ht="12.75">
      <c r="A162" s="13"/>
      <c r="B162" s="13"/>
      <c r="C162" s="13"/>
      <c r="D162" s="13"/>
      <c r="E162" s="13"/>
      <c r="F162" s="13"/>
      <c r="G162" s="13"/>
      <c r="H162" s="13"/>
    </row>
    <row r="163" spans="1:8" ht="12.75">
      <c r="A163" s="13"/>
      <c r="B163" s="13"/>
      <c r="C163" s="13"/>
      <c r="D163" s="13"/>
      <c r="E163" s="13"/>
      <c r="F163" s="13"/>
      <c r="G163" s="13"/>
      <c r="H163" s="13"/>
    </row>
    <row r="164" spans="1:8" ht="12.75">
      <c r="A164" s="13"/>
      <c r="B164" s="13"/>
      <c r="C164" s="13"/>
      <c r="D164" s="13"/>
      <c r="E164" s="13"/>
      <c r="F164" s="13"/>
      <c r="G164" s="13"/>
      <c r="H164" s="13"/>
    </row>
    <row r="165" spans="1:8" ht="12.75">
      <c r="A165" s="13"/>
      <c r="B165" s="13"/>
      <c r="C165" s="13"/>
      <c r="D165" s="13"/>
      <c r="E165" s="13"/>
      <c r="F165" s="13"/>
      <c r="G165" s="13"/>
      <c r="H165" s="13"/>
    </row>
    <row r="166" spans="1:8" ht="12.75">
      <c r="A166" s="13"/>
      <c r="B166" s="13"/>
      <c r="C166" s="13"/>
      <c r="D166" s="13"/>
      <c r="E166" s="13"/>
      <c r="F166" s="13"/>
      <c r="G166" s="13"/>
      <c r="H166" s="13"/>
    </row>
    <row r="167" spans="1:8" ht="12.75">
      <c r="A167" s="13"/>
      <c r="B167" s="13"/>
      <c r="C167" s="13"/>
      <c r="D167" s="13"/>
      <c r="E167" s="13"/>
      <c r="F167" s="13"/>
      <c r="G167" s="13"/>
      <c r="H167" s="13"/>
    </row>
    <row r="168" spans="1:8" ht="12.75">
      <c r="A168" s="13"/>
      <c r="B168" s="13"/>
      <c r="C168" s="13"/>
      <c r="D168" s="13"/>
      <c r="E168" s="13"/>
      <c r="F168" s="13"/>
      <c r="G168" s="13"/>
      <c r="H168" s="13"/>
    </row>
    <row r="169" spans="1:8" ht="12.75">
      <c r="A169" s="13"/>
      <c r="B169" s="13"/>
      <c r="C169" s="13"/>
      <c r="D169" s="13"/>
      <c r="E169" s="13"/>
      <c r="F169" s="13"/>
      <c r="G169" s="13"/>
      <c r="H169" s="13"/>
    </row>
    <row r="170" spans="1:8" ht="12.75">
      <c r="A170" s="13"/>
      <c r="B170" s="13"/>
      <c r="C170" s="13"/>
      <c r="D170" s="13"/>
      <c r="E170" s="13"/>
      <c r="F170" s="13"/>
      <c r="G170" s="13"/>
      <c r="H170" s="13"/>
    </row>
    <row r="171" spans="1:8" ht="12.75">
      <c r="A171" s="13"/>
      <c r="B171" s="13"/>
      <c r="C171" s="13"/>
      <c r="D171" s="13"/>
      <c r="E171" s="13"/>
      <c r="F171" s="13"/>
      <c r="G171" s="13"/>
      <c r="H171" s="13"/>
    </row>
    <row r="172" spans="1:8" ht="12.75">
      <c r="A172" s="13"/>
      <c r="B172" s="13"/>
      <c r="C172" s="13"/>
      <c r="D172" s="13"/>
      <c r="E172" s="13"/>
      <c r="F172" s="13"/>
      <c r="G172" s="13"/>
      <c r="H172" s="13"/>
    </row>
    <row r="173" spans="1:8" ht="12.75">
      <c r="A173" s="13"/>
      <c r="B173" s="13"/>
      <c r="C173" s="13"/>
      <c r="D173" s="13"/>
      <c r="E173" s="13"/>
      <c r="F173" s="13"/>
      <c r="G173" s="13"/>
      <c r="H173" s="13"/>
    </row>
    <row r="174" spans="1:8" ht="12.75">
      <c r="A174" s="13"/>
      <c r="B174" s="13"/>
      <c r="C174" s="13"/>
      <c r="D174" s="13"/>
      <c r="E174" s="13"/>
      <c r="F174" s="13"/>
      <c r="G174" s="13"/>
      <c r="H174" s="13"/>
    </row>
    <row r="175" spans="1:8" ht="12.75">
      <c r="A175" s="13"/>
      <c r="B175" s="13"/>
      <c r="C175" s="13"/>
      <c r="D175" s="13"/>
      <c r="E175" s="13"/>
      <c r="F175" s="13"/>
      <c r="G175" s="13"/>
      <c r="H175" s="13"/>
    </row>
    <row r="176" spans="1:8" ht="12.75">
      <c r="A176" s="13"/>
      <c r="B176" s="13"/>
      <c r="C176" s="13"/>
      <c r="D176" s="13"/>
      <c r="E176" s="13"/>
      <c r="F176" s="13"/>
      <c r="G176" s="13"/>
      <c r="H176" s="13"/>
    </row>
    <row r="177" spans="1:8" ht="12.75">
      <c r="A177" s="13"/>
      <c r="B177" s="13"/>
      <c r="C177" s="13"/>
      <c r="D177" s="13"/>
      <c r="E177" s="13"/>
      <c r="F177" s="13"/>
      <c r="G177" s="13"/>
      <c r="H177" s="13"/>
    </row>
    <row r="178" spans="1:8" ht="12.75">
      <c r="A178" s="13"/>
      <c r="B178" s="13"/>
      <c r="C178" s="13"/>
      <c r="D178" s="13"/>
      <c r="E178" s="13"/>
      <c r="F178" s="13"/>
      <c r="G178" s="13"/>
      <c r="H178" s="13"/>
    </row>
    <row r="179" spans="1:8" ht="12.75">
      <c r="A179" s="13"/>
      <c r="B179" s="13"/>
      <c r="C179" s="13"/>
      <c r="D179" s="13"/>
      <c r="E179" s="13"/>
      <c r="F179" s="13"/>
      <c r="G179" s="13"/>
      <c r="H179" s="13"/>
    </row>
    <row r="180" spans="1:8" ht="12.75">
      <c r="A180" s="13"/>
      <c r="B180" s="13"/>
      <c r="C180" s="13"/>
      <c r="D180" s="13"/>
      <c r="E180" s="13"/>
      <c r="F180" s="13"/>
      <c r="G180" s="13"/>
      <c r="H180" s="13"/>
    </row>
    <row r="181" spans="1:8" ht="12.75">
      <c r="A181" s="13"/>
      <c r="B181" s="13"/>
      <c r="C181" s="13"/>
      <c r="D181" s="13"/>
      <c r="E181" s="13"/>
      <c r="F181" s="13"/>
      <c r="G181" s="13"/>
      <c r="H181" s="13"/>
    </row>
    <row r="182" spans="1:8" ht="12.75">
      <c r="A182" s="13"/>
      <c r="B182" s="13"/>
      <c r="C182" s="13"/>
      <c r="D182" s="13"/>
      <c r="E182" s="13"/>
      <c r="F182" s="13"/>
      <c r="G182" s="13"/>
      <c r="H182" s="13"/>
    </row>
    <row r="183" spans="1:8" ht="12.75">
      <c r="A183" s="13"/>
      <c r="B183" s="13"/>
      <c r="C183" s="13"/>
      <c r="D183" s="13"/>
      <c r="E183" s="13"/>
      <c r="F183" s="13"/>
      <c r="G183" s="13"/>
      <c r="H183" s="13"/>
    </row>
    <row r="184" spans="1:8" ht="12.75">
      <c r="A184" s="13"/>
      <c r="B184" s="13"/>
      <c r="C184" s="13"/>
      <c r="D184" s="13"/>
      <c r="E184" s="13"/>
      <c r="F184" s="13"/>
      <c r="G184" s="13"/>
      <c r="H184" s="13"/>
    </row>
    <row r="185" spans="1:8" ht="12.75">
      <c r="A185" s="13"/>
      <c r="B185" s="13"/>
      <c r="C185" s="13"/>
      <c r="D185" s="13"/>
      <c r="E185" s="13"/>
      <c r="F185" s="13"/>
      <c r="G185" s="13"/>
      <c r="H185" s="13"/>
    </row>
    <row r="186" spans="1:8" ht="12.75">
      <c r="A186" s="13"/>
      <c r="B186" s="13"/>
      <c r="C186" s="13"/>
      <c r="D186" s="13"/>
      <c r="E186" s="13"/>
      <c r="F186" s="13"/>
      <c r="G186" s="13"/>
      <c r="H186" s="13"/>
    </row>
    <row r="187" spans="1:8" ht="12.75">
      <c r="A187" s="13"/>
      <c r="B187" s="13"/>
      <c r="C187" s="13"/>
      <c r="D187" s="13"/>
      <c r="E187" s="13"/>
      <c r="F187" s="13"/>
      <c r="G187" s="13"/>
      <c r="H187" s="13"/>
    </row>
    <row r="188" spans="1:8" ht="12.75">
      <c r="A188" s="13"/>
      <c r="B188" s="13"/>
      <c r="C188" s="13"/>
      <c r="D188" s="13"/>
      <c r="E188" s="13"/>
      <c r="F188" s="13"/>
      <c r="G188" s="13"/>
      <c r="H188" s="13"/>
    </row>
    <row r="189" spans="1:8" ht="12.75">
      <c r="A189" s="13"/>
      <c r="B189" s="13"/>
      <c r="C189" s="13"/>
      <c r="D189" s="13"/>
      <c r="E189" s="13"/>
      <c r="F189" s="13"/>
      <c r="G189" s="13"/>
      <c r="H189" s="13"/>
    </row>
    <row r="190" spans="1:8" ht="12.75">
      <c r="A190" s="13"/>
      <c r="B190" s="13"/>
      <c r="C190" s="13"/>
      <c r="D190" s="13"/>
      <c r="E190" s="13"/>
      <c r="F190" s="13"/>
      <c r="G190" s="13"/>
      <c r="H190" s="13"/>
    </row>
    <row r="191" spans="1:8" ht="12.75">
      <c r="A191" s="13"/>
      <c r="B191" s="13"/>
      <c r="C191" s="13"/>
      <c r="D191" s="13"/>
      <c r="E191" s="13"/>
      <c r="F191" s="13"/>
      <c r="G191" s="13"/>
      <c r="H191" s="13"/>
    </row>
    <row r="192" spans="1:8" ht="12.75">
      <c r="A192" s="13"/>
      <c r="B192" s="13"/>
      <c r="C192" s="13"/>
      <c r="D192" s="13"/>
      <c r="E192" s="13"/>
      <c r="F192" s="13"/>
      <c r="G192" s="13"/>
      <c r="H192" s="13"/>
    </row>
    <row r="193" spans="1:8" ht="12.75">
      <c r="A193" s="13"/>
      <c r="B193" s="13"/>
      <c r="C193" s="13"/>
      <c r="D193" s="13"/>
      <c r="E193" s="13"/>
      <c r="F193" s="13"/>
      <c r="G193" s="13"/>
      <c r="H193" s="13"/>
    </row>
    <row r="194" spans="1:8" ht="12.75">
      <c r="A194" s="13"/>
      <c r="B194" s="13"/>
      <c r="C194" s="13"/>
      <c r="D194" s="13"/>
      <c r="E194" s="13"/>
      <c r="F194" s="13"/>
      <c r="G194" s="13"/>
      <c r="H194" s="13"/>
    </row>
    <row r="195" spans="1:8" ht="12.75">
      <c r="A195" s="13"/>
      <c r="B195" s="13"/>
      <c r="C195" s="13"/>
      <c r="D195" s="13"/>
      <c r="E195" s="13"/>
      <c r="F195" s="13"/>
      <c r="G195" s="13"/>
      <c r="H195" s="13"/>
    </row>
    <row r="196" spans="1:8" ht="12.75">
      <c r="A196" s="13"/>
      <c r="B196" s="13"/>
      <c r="C196" s="13"/>
      <c r="D196" s="13"/>
      <c r="E196" s="13"/>
      <c r="F196" s="13"/>
      <c r="G196" s="13"/>
      <c r="H196" s="13"/>
    </row>
    <row r="197" spans="1:8" ht="12.75">
      <c r="A197" s="13"/>
      <c r="B197" s="13"/>
      <c r="C197" s="13"/>
      <c r="D197" s="13"/>
      <c r="E197" s="13"/>
      <c r="F197" s="13"/>
      <c r="G197" s="13"/>
      <c r="H197" s="13"/>
    </row>
    <row r="198" spans="1:8" ht="12.75">
      <c r="A198" s="13"/>
      <c r="B198" s="13"/>
      <c r="C198" s="13"/>
      <c r="D198" s="13"/>
      <c r="E198" s="13"/>
      <c r="F198" s="13"/>
      <c r="G198" s="13"/>
      <c r="H198" s="13"/>
    </row>
    <row r="199" spans="1:8" ht="12.75">
      <c r="A199" s="13"/>
      <c r="B199" s="13"/>
      <c r="C199" s="13"/>
      <c r="D199" s="13"/>
      <c r="E199" s="13"/>
      <c r="F199" s="13"/>
      <c r="G199" s="13"/>
      <c r="H199" s="13"/>
    </row>
    <row r="200" spans="1:8" ht="12.75">
      <c r="A200" s="13"/>
      <c r="B200" s="13"/>
      <c r="C200" s="13"/>
      <c r="D200" s="13"/>
      <c r="E200" s="13"/>
      <c r="F200" s="13"/>
      <c r="G200" s="13"/>
      <c r="H200" s="13"/>
    </row>
    <row r="201" spans="1:8" ht="12.75">
      <c r="A201" s="13"/>
      <c r="B201" s="13"/>
      <c r="C201" s="13"/>
      <c r="D201" s="13"/>
      <c r="E201" s="13"/>
      <c r="F201" s="13"/>
      <c r="G201" s="13"/>
      <c r="H201" s="13"/>
    </row>
    <row r="202" spans="1:8" ht="12.75">
      <c r="A202" s="13"/>
      <c r="B202" s="13"/>
      <c r="C202" s="13"/>
      <c r="D202" s="13"/>
      <c r="E202" s="13"/>
      <c r="F202" s="13"/>
      <c r="G202" s="13"/>
      <c r="H202" s="13"/>
    </row>
    <row r="203" spans="1:8" ht="12.75">
      <c r="A203" s="13"/>
      <c r="B203" s="13"/>
      <c r="C203" s="13"/>
      <c r="D203" s="13"/>
      <c r="E203" s="13"/>
      <c r="F203" s="13"/>
      <c r="G203" s="13"/>
      <c r="H203" s="13"/>
    </row>
    <row r="204" spans="1:8" ht="12.75">
      <c r="A204" s="13"/>
      <c r="B204" s="13"/>
      <c r="C204" s="13"/>
      <c r="D204" s="13"/>
      <c r="E204" s="13"/>
      <c r="F204" s="13"/>
      <c r="G204" s="13"/>
      <c r="H204" s="13"/>
    </row>
    <row r="205" spans="1:8" ht="12.75">
      <c r="A205" s="13"/>
      <c r="B205" s="13"/>
      <c r="C205" s="13"/>
      <c r="D205" s="13"/>
      <c r="E205" s="13"/>
      <c r="F205" s="13"/>
      <c r="G205" s="13"/>
      <c r="H205" s="13"/>
    </row>
    <row r="206" spans="1:8" ht="12.75">
      <c r="A206" s="13"/>
      <c r="B206" s="13"/>
      <c r="C206" s="13"/>
      <c r="D206" s="13"/>
      <c r="E206" s="13"/>
      <c r="F206" s="13"/>
      <c r="G206" s="13"/>
      <c r="H206" s="13"/>
    </row>
    <row r="207" spans="1:8" ht="12.75">
      <c r="A207" s="13"/>
      <c r="B207" s="13"/>
      <c r="C207" s="13"/>
      <c r="D207" s="13"/>
      <c r="E207" s="13"/>
      <c r="F207" s="13"/>
      <c r="G207" s="13"/>
      <c r="H207" s="13"/>
    </row>
    <row r="208" spans="1:8" ht="12.75">
      <c r="A208" s="13"/>
      <c r="B208" s="13"/>
      <c r="C208" s="13"/>
      <c r="D208" s="13"/>
      <c r="E208" s="13"/>
      <c r="F208" s="13"/>
      <c r="G208" s="13"/>
      <c r="H208" s="13"/>
    </row>
    <row r="209" spans="1:8" ht="12.75">
      <c r="A209" s="13"/>
      <c r="B209" s="13"/>
      <c r="C209" s="13"/>
      <c r="D209" s="13"/>
      <c r="E209" s="13"/>
      <c r="F209" s="13"/>
      <c r="G209" s="13"/>
      <c r="H209" s="13"/>
    </row>
    <row r="210" spans="1:8" ht="12.75">
      <c r="A210" s="13"/>
      <c r="B210" s="13"/>
      <c r="C210" s="13"/>
      <c r="D210" s="13"/>
      <c r="E210" s="13"/>
      <c r="F210" s="13"/>
      <c r="G210" s="13"/>
      <c r="H210" s="13"/>
    </row>
    <row r="211" spans="1:8" ht="12.75">
      <c r="A211" s="13"/>
      <c r="B211" s="13"/>
      <c r="C211" s="13"/>
      <c r="D211" s="13"/>
      <c r="E211" s="13"/>
      <c r="F211" s="13"/>
      <c r="G211" s="13"/>
      <c r="H211" s="13"/>
    </row>
    <row r="212" spans="1:8" ht="12.75">
      <c r="A212" s="13"/>
      <c r="B212" s="13"/>
      <c r="C212" s="13"/>
      <c r="D212" s="13"/>
      <c r="E212" s="13"/>
      <c r="F212" s="13"/>
      <c r="G212" s="13"/>
      <c r="H212" s="13"/>
    </row>
    <row r="213" spans="1:8" ht="12.75">
      <c r="A213" s="13"/>
      <c r="B213" s="13"/>
      <c r="C213" s="13"/>
      <c r="D213" s="13"/>
      <c r="E213" s="13"/>
      <c r="F213" s="13"/>
      <c r="G213" s="13"/>
      <c r="H213" s="13"/>
    </row>
    <row r="214" spans="1:8" ht="12.75">
      <c r="A214" s="13"/>
      <c r="B214" s="13"/>
      <c r="C214" s="13"/>
      <c r="D214" s="13"/>
      <c r="E214" s="13"/>
      <c r="F214" s="13"/>
      <c r="G214" s="13"/>
      <c r="H214" s="13"/>
    </row>
    <row r="215" spans="1:8" ht="12.75">
      <c r="A215" s="13"/>
      <c r="B215" s="13"/>
      <c r="C215" s="13"/>
      <c r="D215" s="13"/>
      <c r="E215" s="13"/>
      <c r="F215" s="13"/>
      <c r="G215" s="13"/>
      <c r="H215" s="13"/>
    </row>
    <row r="216" spans="1:8" ht="12.75">
      <c r="A216" s="13"/>
      <c r="B216" s="13"/>
      <c r="C216" s="13"/>
      <c r="D216" s="13"/>
      <c r="E216" s="13"/>
      <c r="F216" s="13"/>
      <c r="G216" s="13"/>
      <c r="H216" s="13"/>
    </row>
    <row r="217" spans="1:8" ht="12.75">
      <c r="A217" s="13"/>
      <c r="B217" s="13"/>
      <c r="C217" s="13"/>
      <c r="D217" s="13"/>
      <c r="E217" s="13"/>
      <c r="F217" s="13"/>
      <c r="G217" s="13"/>
      <c r="H217" s="13"/>
    </row>
    <row r="218" spans="1:8" ht="12.75">
      <c r="A218" s="13"/>
      <c r="B218" s="13"/>
      <c r="C218" s="13"/>
      <c r="D218" s="13"/>
      <c r="E218" s="13"/>
      <c r="F218" s="13"/>
      <c r="G218" s="13"/>
      <c r="H218" s="13"/>
    </row>
    <row r="219" spans="1:8" ht="12.75">
      <c r="A219" s="13"/>
      <c r="B219" s="13"/>
      <c r="C219" s="13"/>
      <c r="D219" s="13"/>
      <c r="E219" s="13"/>
      <c r="F219" s="13"/>
      <c r="G219" s="13"/>
      <c r="H219" s="13"/>
    </row>
    <row r="220" spans="1:8" ht="12.75">
      <c r="A220" s="13"/>
      <c r="B220" s="13"/>
      <c r="C220" s="13"/>
      <c r="D220" s="13"/>
      <c r="E220" s="13"/>
      <c r="F220" s="13"/>
      <c r="G220" s="13"/>
      <c r="H220" s="13"/>
    </row>
    <row r="221" spans="1:8" ht="12.75">
      <c r="A221" s="13"/>
      <c r="B221" s="13"/>
      <c r="C221" s="13"/>
      <c r="D221" s="13"/>
      <c r="E221" s="13"/>
      <c r="F221" s="13"/>
      <c r="G221" s="13"/>
      <c r="H221" s="13"/>
    </row>
    <row r="222" spans="1:8" ht="12.75">
      <c r="A222" s="13"/>
      <c r="B222" s="13"/>
      <c r="C222" s="13"/>
      <c r="D222" s="13"/>
      <c r="E222" s="13"/>
      <c r="F222" s="13"/>
      <c r="G222" s="13"/>
      <c r="H222" s="13"/>
    </row>
    <row r="223" spans="1:8" ht="12.75">
      <c r="A223" s="13"/>
      <c r="B223" s="13"/>
      <c r="C223" s="13"/>
      <c r="D223" s="13"/>
      <c r="E223" s="13"/>
      <c r="F223" s="13"/>
      <c r="G223" s="13"/>
      <c r="H223" s="13"/>
    </row>
    <row r="224" spans="1:8" ht="12.75">
      <c r="A224" s="13"/>
      <c r="B224" s="13"/>
      <c r="C224" s="13"/>
      <c r="D224" s="13"/>
      <c r="E224" s="13"/>
      <c r="F224" s="13"/>
      <c r="G224" s="13"/>
      <c r="H224" s="13"/>
    </row>
    <row r="225" spans="1:8" ht="12.75">
      <c r="A225" s="13"/>
      <c r="B225" s="13"/>
      <c r="C225" s="13"/>
      <c r="D225" s="13"/>
      <c r="E225" s="13"/>
      <c r="F225" s="13"/>
      <c r="G225" s="13"/>
      <c r="H225" s="13"/>
    </row>
    <row r="226" spans="1:8" ht="12.75">
      <c r="A226" s="13"/>
      <c r="B226" s="13"/>
      <c r="C226" s="13"/>
      <c r="D226" s="13"/>
      <c r="E226" s="13"/>
      <c r="F226" s="13"/>
      <c r="G226" s="13"/>
      <c r="H226" s="13"/>
    </row>
    <row r="227" spans="1:8" ht="12.75">
      <c r="A227" s="13"/>
      <c r="B227" s="13"/>
      <c r="C227" s="13"/>
      <c r="D227" s="13"/>
      <c r="E227" s="13"/>
      <c r="F227" s="13"/>
      <c r="G227" s="13"/>
      <c r="H227" s="13"/>
    </row>
    <row r="228" spans="1:8" ht="12.75">
      <c r="A228" s="13"/>
      <c r="B228" s="13"/>
      <c r="C228" s="13"/>
      <c r="D228" s="13"/>
      <c r="E228" s="13"/>
      <c r="F228" s="13"/>
      <c r="G228" s="13"/>
      <c r="H228" s="13"/>
    </row>
    <row r="229" spans="1:8" ht="12.75">
      <c r="A229" s="13"/>
      <c r="B229" s="13"/>
      <c r="C229" s="13"/>
      <c r="D229" s="13"/>
      <c r="E229" s="13"/>
      <c r="F229" s="13"/>
      <c r="G229" s="13"/>
      <c r="H229" s="13"/>
    </row>
    <row r="230" spans="1:8" ht="12.75">
      <c r="A230" s="13"/>
      <c r="B230" s="13"/>
      <c r="C230" s="13"/>
      <c r="D230" s="13"/>
      <c r="E230" s="13"/>
      <c r="F230" s="13"/>
      <c r="G230" s="13"/>
      <c r="H230" s="13"/>
    </row>
    <row r="231" spans="1:8" ht="12.75">
      <c r="A231" s="13"/>
      <c r="B231" s="13"/>
      <c r="C231" s="13"/>
      <c r="D231" s="13"/>
      <c r="E231" s="13"/>
      <c r="F231" s="13"/>
      <c r="G231" s="13"/>
      <c r="H231" s="13"/>
    </row>
    <row r="232" spans="1:8" ht="12.75">
      <c r="A232" s="13"/>
      <c r="B232" s="13"/>
      <c r="C232" s="13"/>
      <c r="D232" s="13"/>
      <c r="E232" s="13"/>
      <c r="F232" s="13"/>
      <c r="G232" s="13"/>
      <c r="H232" s="13"/>
    </row>
    <row r="233" spans="1:8" ht="12.75">
      <c r="A233" s="13"/>
      <c r="B233" s="13"/>
      <c r="C233" s="13"/>
      <c r="D233" s="13"/>
      <c r="E233" s="13"/>
      <c r="F233" s="13"/>
      <c r="G233" s="13"/>
      <c r="H233" s="13"/>
    </row>
    <row r="234" spans="1:8" ht="12.75">
      <c r="A234" s="13"/>
      <c r="B234" s="13"/>
      <c r="C234" s="13"/>
      <c r="D234" s="13"/>
      <c r="E234" s="13"/>
      <c r="F234" s="13"/>
      <c r="G234" s="13"/>
      <c r="H234" s="13"/>
    </row>
    <row r="235" spans="1:8" ht="12.75">
      <c r="A235" s="13"/>
      <c r="B235" s="13"/>
      <c r="C235" s="13"/>
      <c r="D235" s="13"/>
      <c r="E235" s="13"/>
      <c r="F235" s="13"/>
      <c r="G235" s="13"/>
      <c r="H235" s="13"/>
    </row>
    <row r="236" spans="1:8" ht="12.75">
      <c r="A236" s="13"/>
      <c r="B236" s="13"/>
      <c r="C236" s="13"/>
      <c r="D236" s="13"/>
      <c r="E236" s="13"/>
      <c r="F236" s="13"/>
      <c r="G236" s="13"/>
      <c r="H236" s="13"/>
    </row>
    <row r="237" spans="1:8" ht="12.75">
      <c r="A237" s="13"/>
      <c r="B237" s="13"/>
      <c r="C237" s="13"/>
      <c r="D237" s="13"/>
      <c r="E237" s="13"/>
      <c r="F237" s="13"/>
      <c r="G237" s="13"/>
      <c r="H237" s="13"/>
    </row>
    <row r="238" spans="1:8" ht="12.75">
      <c r="A238" s="13"/>
      <c r="B238" s="13"/>
      <c r="C238" s="13"/>
      <c r="D238" s="13"/>
      <c r="E238" s="13"/>
      <c r="F238" s="13"/>
      <c r="G238" s="13"/>
      <c r="H238" s="13"/>
    </row>
    <row r="239" spans="1:8" ht="12.75">
      <c r="A239" s="13"/>
      <c r="B239" s="13"/>
      <c r="C239" s="13"/>
      <c r="D239" s="13"/>
      <c r="E239" s="13"/>
      <c r="F239" s="13"/>
      <c r="G239" s="13"/>
      <c r="H239" s="13"/>
    </row>
    <row r="240" spans="1:8" ht="12.75">
      <c r="A240" s="13"/>
      <c r="B240" s="13"/>
      <c r="C240" s="13"/>
      <c r="D240" s="13"/>
      <c r="E240" s="13"/>
      <c r="F240" s="13"/>
      <c r="G240" s="13"/>
      <c r="H240" s="13"/>
    </row>
    <row r="241" spans="1:8" ht="12.75">
      <c r="A241" s="13"/>
      <c r="B241" s="13"/>
      <c r="C241" s="13"/>
      <c r="D241" s="13"/>
      <c r="E241" s="13"/>
      <c r="F241" s="13"/>
      <c r="G241" s="13"/>
      <c r="H241" s="13"/>
    </row>
    <row r="242" spans="1:8" ht="12.75">
      <c r="A242" s="13"/>
      <c r="B242" s="13"/>
      <c r="C242" s="13"/>
      <c r="D242" s="13"/>
      <c r="E242" s="13"/>
      <c r="F242" s="13"/>
      <c r="G242" s="13"/>
      <c r="H242" s="13"/>
    </row>
    <row r="243" spans="1:8" ht="12.75">
      <c r="A243" s="13"/>
      <c r="B243" s="13"/>
      <c r="C243" s="13"/>
      <c r="D243" s="13"/>
      <c r="E243" s="13"/>
      <c r="F243" s="13"/>
      <c r="G243" s="13"/>
      <c r="H243" s="13"/>
    </row>
    <row r="244" spans="1:8" ht="12.75">
      <c r="A244" s="13"/>
      <c r="B244" s="13"/>
      <c r="C244" s="13"/>
      <c r="D244" s="13"/>
      <c r="E244" s="13"/>
      <c r="F244" s="13"/>
      <c r="G244" s="13"/>
      <c r="H244" s="13"/>
    </row>
    <row r="245" spans="1:8" ht="12.75">
      <c r="A245" s="13"/>
      <c r="B245" s="13"/>
      <c r="C245" s="13"/>
      <c r="D245" s="13"/>
      <c r="E245" s="13"/>
      <c r="F245" s="13"/>
      <c r="G245" s="13"/>
      <c r="H245" s="13"/>
    </row>
    <row r="246" spans="1:8" ht="12.75">
      <c r="A246" s="13"/>
      <c r="B246" s="13"/>
      <c r="C246" s="13"/>
      <c r="D246" s="13"/>
      <c r="E246" s="13"/>
      <c r="F246" s="13"/>
      <c r="G246" s="13"/>
      <c r="H246" s="13"/>
    </row>
    <row r="247" spans="1:8" ht="12.75">
      <c r="A247" s="13"/>
      <c r="B247" s="13"/>
      <c r="C247" s="13"/>
      <c r="D247" s="13"/>
      <c r="E247" s="13"/>
      <c r="F247" s="13"/>
      <c r="G247" s="13"/>
      <c r="H247" s="13"/>
    </row>
    <row r="248" spans="1:8" ht="12.75">
      <c r="A248" s="13"/>
      <c r="B248" s="13"/>
      <c r="C248" s="13"/>
      <c r="D248" s="13"/>
      <c r="E248" s="13"/>
      <c r="F248" s="13"/>
      <c r="G248" s="13"/>
      <c r="H248" s="13"/>
    </row>
    <row r="249" spans="1:8" ht="12.75">
      <c r="A249" s="13"/>
      <c r="B249" s="13"/>
      <c r="C249" s="13"/>
      <c r="D249" s="13"/>
      <c r="E249" s="13"/>
      <c r="F249" s="13"/>
      <c r="G249" s="13"/>
      <c r="H249" s="13"/>
    </row>
    <row r="250" spans="1:8" ht="12.75">
      <c r="A250" s="13"/>
      <c r="B250" s="13"/>
      <c r="C250" s="13"/>
      <c r="D250" s="13"/>
      <c r="E250" s="13"/>
      <c r="F250" s="13"/>
      <c r="G250" s="13"/>
      <c r="H250" s="13"/>
    </row>
    <row r="251" spans="1:8" ht="12.75">
      <c r="A251" s="13"/>
      <c r="B251" s="13"/>
      <c r="C251" s="13"/>
      <c r="D251" s="13"/>
      <c r="E251" s="13"/>
      <c r="F251" s="13"/>
      <c r="G251" s="13"/>
      <c r="H251" s="13"/>
    </row>
    <row r="252" spans="1:8" ht="12.75">
      <c r="A252" s="13"/>
      <c r="B252" s="13"/>
      <c r="C252" s="13"/>
      <c r="D252" s="13"/>
      <c r="E252" s="13"/>
      <c r="F252" s="13"/>
      <c r="G252" s="13"/>
      <c r="H252" s="13"/>
    </row>
    <row r="253" spans="1:8" ht="12.75">
      <c r="A253" s="13"/>
      <c r="B253" s="13"/>
      <c r="C253" s="13"/>
      <c r="D253" s="13"/>
      <c r="E253" s="13"/>
      <c r="F253" s="13"/>
      <c r="G253" s="13"/>
      <c r="H253" s="13"/>
    </row>
    <row r="254" spans="1:8" ht="12.75">
      <c r="A254" s="13"/>
      <c r="B254" s="13"/>
      <c r="C254" s="13"/>
      <c r="D254" s="13"/>
      <c r="E254" s="13"/>
      <c r="F254" s="13"/>
      <c r="G254" s="13"/>
      <c r="H254" s="13"/>
    </row>
    <row r="255" spans="1:8" ht="12.75">
      <c r="A255" s="13"/>
      <c r="B255" s="13"/>
      <c r="C255" s="13"/>
      <c r="D255" s="13"/>
      <c r="E255" s="13"/>
      <c r="F255" s="13"/>
      <c r="G255" s="13"/>
      <c r="H255" s="13"/>
    </row>
    <row r="256" spans="1:8" ht="12.75">
      <c r="A256" s="13"/>
      <c r="B256" s="13"/>
      <c r="C256" s="13"/>
      <c r="D256" s="13"/>
      <c r="E256" s="13"/>
      <c r="F256" s="13"/>
      <c r="G256" s="13"/>
      <c r="H256" s="13"/>
    </row>
    <row r="257" spans="1:8" ht="12.75">
      <c r="A257" s="13"/>
      <c r="B257" s="13"/>
      <c r="C257" s="13"/>
      <c r="D257" s="13"/>
      <c r="E257" s="13"/>
      <c r="F257" s="13"/>
      <c r="G257" s="13"/>
      <c r="H257" s="13"/>
    </row>
    <row r="258" spans="1:8" ht="12.75">
      <c r="A258" s="13"/>
      <c r="B258" s="13"/>
      <c r="C258" s="13"/>
      <c r="D258" s="13"/>
      <c r="E258" s="13"/>
      <c r="F258" s="13"/>
      <c r="G258" s="13"/>
      <c r="H258" s="13"/>
    </row>
    <row r="259" spans="1:8" ht="12.75">
      <c r="A259" s="13"/>
      <c r="B259" s="13"/>
      <c r="C259" s="13"/>
      <c r="D259" s="13"/>
      <c r="E259" s="13"/>
      <c r="F259" s="13"/>
      <c r="G259" s="13"/>
      <c r="H259" s="13"/>
    </row>
  </sheetData>
  <sheetProtection/>
  <printOptions/>
  <pageMargins left="0.6299212598425197" right="0.3937007874015748" top="0.5905511811023623" bottom="0.1968503937007874" header="0.15748031496062992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4" width="10.7109375" style="0" customWidth="1"/>
    <col min="5" max="5" width="16.28125" style="0" customWidth="1"/>
    <col min="6" max="6" width="10.7109375" style="0" hidden="1" customWidth="1"/>
    <col min="7" max="7" width="10.7109375" style="0" customWidth="1"/>
    <col min="8" max="8" width="11.8515625" style="0" customWidth="1"/>
    <col min="9" max="13" width="10.7109375" style="0" customWidth="1"/>
  </cols>
  <sheetData>
    <row r="2" spans="1:13" ht="15.75">
      <c r="A2" s="1" t="s">
        <v>236</v>
      </c>
      <c r="B2" s="23"/>
      <c r="C2" s="23"/>
      <c r="D2" s="23"/>
      <c r="E2" s="23"/>
      <c r="F2" s="23"/>
      <c r="G2" s="35"/>
      <c r="H2" s="23"/>
      <c r="I2" s="23"/>
      <c r="K2" s="23"/>
      <c r="L2" s="35"/>
      <c r="M2" s="5"/>
    </row>
    <row r="3" spans="1:13" ht="12.75">
      <c r="A3" s="5"/>
      <c r="B3" s="23"/>
      <c r="C3" s="23"/>
      <c r="D3" s="23"/>
      <c r="E3" s="23"/>
      <c r="F3" s="23"/>
      <c r="G3" s="35"/>
      <c r="H3" s="23"/>
      <c r="I3" s="23"/>
      <c r="K3" s="23"/>
      <c r="L3" s="35"/>
      <c r="M3" s="5"/>
    </row>
    <row r="4" spans="1:13" ht="12.75">
      <c r="A4" s="44"/>
      <c r="B4" s="46"/>
      <c r="C4" s="46"/>
      <c r="D4" s="46" t="s">
        <v>237</v>
      </c>
      <c r="E4" s="46"/>
      <c r="F4" s="46"/>
      <c r="G4" s="51"/>
      <c r="H4" s="46"/>
      <c r="I4" s="46" t="s">
        <v>238</v>
      </c>
      <c r="J4" s="14"/>
      <c r="K4" s="46"/>
      <c r="L4" s="51"/>
      <c r="M4" s="5"/>
    </row>
    <row r="5" spans="1:13" ht="12.75">
      <c r="A5" s="43" t="s">
        <v>239</v>
      </c>
      <c r="B5" s="47" t="s">
        <v>240</v>
      </c>
      <c r="C5" s="47" t="s">
        <v>241</v>
      </c>
      <c r="D5" s="47" t="s">
        <v>242</v>
      </c>
      <c r="E5" s="74" t="s">
        <v>243</v>
      </c>
      <c r="F5" s="70"/>
      <c r="G5" s="52" t="s">
        <v>244</v>
      </c>
      <c r="H5" s="47" t="s">
        <v>245</v>
      </c>
      <c r="I5" s="62" t="s">
        <v>246</v>
      </c>
      <c r="J5" s="12" t="s">
        <v>246</v>
      </c>
      <c r="K5" s="47" t="s">
        <v>247</v>
      </c>
      <c r="L5" s="52" t="s">
        <v>248</v>
      </c>
      <c r="M5" s="5"/>
    </row>
    <row r="6" spans="1:13" ht="12.75">
      <c r="A6" s="42"/>
      <c r="B6" s="48" t="s">
        <v>249</v>
      </c>
      <c r="C6" s="48"/>
      <c r="D6" s="48"/>
      <c r="E6" s="71" t="s">
        <v>250</v>
      </c>
      <c r="F6" s="71"/>
      <c r="G6" s="53" t="s">
        <v>251</v>
      </c>
      <c r="H6" s="48" t="s">
        <v>432</v>
      </c>
      <c r="I6" s="67"/>
      <c r="J6" s="75" t="s">
        <v>252</v>
      </c>
      <c r="K6" s="48"/>
      <c r="L6" s="53" t="s">
        <v>251</v>
      </c>
      <c r="M6" s="5"/>
    </row>
    <row r="7" spans="1:13" ht="12.75">
      <c r="A7" s="45"/>
      <c r="B7" s="49"/>
      <c r="C7" s="49"/>
      <c r="D7" s="49"/>
      <c r="E7" s="68"/>
      <c r="F7" s="72"/>
      <c r="G7" s="54"/>
      <c r="H7" s="49"/>
      <c r="I7" s="63"/>
      <c r="K7" s="49"/>
      <c r="L7" s="54"/>
      <c r="M7" s="5"/>
    </row>
    <row r="8" spans="1:13" ht="33.75">
      <c r="A8" s="65" t="s">
        <v>253</v>
      </c>
      <c r="B8" s="49">
        <f>SUM(B10-B9)</f>
        <v>1285774.93</v>
      </c>
      <c r="C8" s="49">
        <f>SUM(C10-C9)</f>
        <v>373.47</v>
      </c>
      <c r="D8" s="49">
        <f>SUM(D10-D9)</f>
        <v>443669.59</v>
      </c>
      <c r="E8" s="68">
        <v>214552.2</v>
      </c>
      <c r="F8" s="72"/>
      <c r="G8" s="54">
        <f>SUM(B8:F8)</f>
        <v>1944370.19</v>
      </c>
      <c r="H8" s="49">
        <f>SUM(H10-H9)</f>
        <v>1878815.93</v>
      </c>
      <c r="I8" s="64">
        <v>38734</v>
      </c>
      <c r="J8" s="77">
        <v>38734</v>
      </c>
      <c r="K8" s="49">
        <f>SUM(K10-K9)</f>
        <v>65554.26000000001</v>
      </c>
      <c r="L8" s="54">
        <f>SUM(H8+K8)</f>
        <v>1944370.19</v>
      </c>
      <c r="M8" s="5"/>
    </row>
    <row r="9" spans="1:13" ht="56.25">
      <c r="A9" s="65" t="s">
        <v>254</v>
      </c>
      <c r="B9" s="49">
        <v>0</v>
      </c>
      <c r="C9" s="49">
        <v>0</v>
      </c>
      <c r="D9" s="49">
        <v>45000.99</v>
      </c>
      <c r="E9" s="68">
        <v>11992.11</v>
      </c>
      <c r="F9" s="72">
        <v>0</v>
      </c>
      <c r="G9" s="54">
        <f>SUM(B9:F9)</f>
        <v>56993.1</v>
      </c>
      <c r="H9" s="49">
        <v>3700.84</v>
      </c>
      <c r="I9" s="64">
        <v>1144.07</v>
      </c>
      <c r="J9" s="77">
        <v>648.26</v>
      </c>
      <c r="K9" s="49">
        <v>53292.26</v>
      </c>
      <c r="L9" s="54">
        <f>SUM(H9+K9)</f>
        <v>56993.100000000006</v>
      </c>
      <c r="M9" s="5"/>
    </row>
    <row r="10" spans="1:13" ht="33.75">
      <c r="A10" s="66" t="s">
        <v>255</v>
      </c>
      <c r="B10" s="50">
        <v>1285774.93</v>
      </c>
      <c r="C10" s="50">
        <v>373.47</v>
      </c>
      <c r="D10" s="50">
        <v>488670.58</v>
      </c>
      <c r="E10" s="69">
        <v>226544.31</v>
      </c>
      <c r="F10" s="73"/>
      <c r="G10" s="55">
        <f>SUM(B10:F10)</f>
        <v>2001363.29</v>
      </c>
      <c r="H10" s="50">
        <v>1882516.77</v>
      </c>
      <c r="I10" s="76" t="s">
        <v>318</v>
      </c>
      <c r="J10" s="78" t="s">
        <v>318</v>
      </c>
      <c r="K10" s="50">
        <v>118846.52</v>
      </c>
      <c r="L10" s="55">
        <f>SUM(H10+K10)</f>
        <v>2001363.29</v>
      </c>
      <c r="M10" s="5"/>
    </row>
    <row r="12" ht="12.75" hidden="1">
      <c r="A12" s="25" t="s">
        <v>337</v>
      </c>
    </row>
    <row r="13" ht="12.75" hidden="1">
      <c r="A13" s="11" t="s">
        <v>260</v>
      </c>
    </row>
    <row r="14" spans="1:13" ht="12.75" hidden="1">
      <c r="A14" s="5" t="s">
        <v>240</v>
      </c>
      <c r="B14" s="5" t="s">
        <v>261</v>
      </c>
      <c r="C14" s="5" t="s">
        <v>262</v>
      </c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 hidden="1">
      <c r="A15" s="5" t="s">
        <v>241</v>
      </c>
      <c r="B15" s="5" t="s">
        <v>261</v>
      </c>
      <c r="C15" s="5" t="s">
        <v>263</v>
      </c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 hidden="1">
      <c r="A16" s="5" t="s">
        <v>242</v>
      </c>
      <c r="B16" s="5" t="s">
        <v>261</v>
      </c>
      <c r="C16" s="5" t="s">
        <v>264</v>
      </c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 hidden="1">
      <c r="A17" s="5"/>
      <c r="B17" s="5"/>
      <c r="C17" s="5" t="s">
        <v>265</v>
      </c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 hidden="1">
      <c r="A18" s="5"/>
      <c r="B18" s="5" t="s">
        <v>266</v>
      </c>
      <c r="C18" s="5" t="s">
        <v>267</v>
      </c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 hidden="1">
      <c r="A19" s="5" t="s">
        <v>268</v>
      </c>
      <c r="B19" s="5" t="s">
        <v>261</v>
      </c>
      <c r="C19" s="5" t="s">
        <v>717</v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3" ht="12.75" hidden="1">
      <c r="A20" s="5" t="s">
        <v>718</v>
      </c>
      <c r="C20" s="5" t="s">
        <v>719</v>
      </c>
    </row>
    <row r="21" spans="2:3" ht="12.75" hidden="1">
      <c r="B21" s="5" t="s">
        <v>720</v>
      </c>
      <c r="C21" s="5" t="s">
        <v>721</v>
      </c>
    </row>
    <row r="22" ht="12.75" hidden="1"/>
    <row r="23" ht="12.75" hidden="1">
      <c r="A23" s="11" t="s">
        <v>722</v>
      </c>
    </row>
    <row r="24" spans="1:12" ht="12.75" hidden="1">
      <c r="A24" s="5" t="s">
        <v>320</v>
      </c>
      <c r="B24" s="5"/>
      <c r="C24" s="5" t="s">
        <v>321</v>
      </c>
      <c r="D24" s="5"/>
      <c r="E24" s="5"/>
      <c r="F24" s="5"/>
      <c r="G24" s="5"/>
      <c r="H24" s="5"/>
      <c r="I24" s="5"/>
      <c r="J24" s="5"/>
      <c r="K24" s="5"/>
      <c r="L24" s="5"/>
    </row>
    <row r="25" spans="1:12" ht="12.75" hidden="1">
      <c r="A25" s="5" t="s">
        <v>322</v>
      </c>
      <c r="B25" s="5" t="s">
        <v>261</v>
      </c>
      <c r="C25" s="5" t="s">
        <v>323</v>
      </c>
      <c r="D25" s="5"/>
      <c r="E25" s="5"/>
      <c r="F25" s="5"/>
      <c r="G25" s="5"/>
      <c r="H25" s="5"/>
      <c r="I25" s="5"/>
      <c r="J25" s="5"/>
      <c r="K25" s="5"/>
      <c r="L25" s="5"/>
    </row>
    <row r="26" ht="12.75" hidden="1">
      <c r="C26" s="5" t="s">
        <v>324</v>
      </c>
    </row>
    <row r="27" spans="1:13" ht="12.75" hidden="1">
      <c r="A27" s="11"/>
      <c r="B27" s="5" t="s">
        <v>720</v>
      </c>
      <c r="C27" s="5" t="s">
        <v>325</v>
      </c>
      <c r="D27" s="11"/>
      <c r="E27" s="11"/>
      <c r="F27" s="11"/>
      <c r="G27" s="11"/>
      <c r="H27" s="11"/>
      <c r="I27" s="11"/>
      <c r="J27" s="11"/>
      <c r="K27" s="11"/>
      <c r="L27" s="11"/>
      <c r="M27" s="2"/>
    </row>
    <row r="28" ht="12.75" hidden="1"/>
    <row r="29" ht="12.75">
      <c r="A29" s="11" t="s">
        <v>326</v>
      </c>
    </row>
    <row r="30" spans="1:11" ht="12.75">
      <c r="A30" s="2"/>
      <c r="D30" s="5" t="s">
        <v>327</v>
      </c>
      <c r="E30" s="23">
        <v>437687317.83</v>
      </c>
      <c r="I30" s="12" t="s">
        <v>328</v>
      </c>
      <c r="J30" s="5" t="s">
        <v>329</v>
      </c>
      <c r="K30" s="23">
        <v>91754057.74</v>
      </c>
    </row>
    <row r="31" spans="4:11" ht="12.75">
      <c r="D31" s="5" t="s">
        <v>330</v>
      </c>
      <c r="E31" s="23">
        <v>398953313.49</v>
      </c>
      <c r="J31" s="5" t="s">
        <v>331</v>
      </c>
      <c r="K31" s="23">
        <v>114772962.08</v>
      </c>
    </row>
    <row r="32" spans="5:11" ht="12.75">
      <c r="E32" s="31">
        <f>SUM(E30-E31)</f>
        <v>38734004.339999974</v>
      </c>
      <c r="G32" s="5" t="s">
        <v>430</v>
      </c>
      <c r="K32" s="36">
        <f>SUM(K31-K30)</f>
        <v>23018904.340000004</v>
      </c>
    </row>
    <row r="33" spans="11:13" ht="12.75">
      <c r="K33" s="23">
        <v>15715100</v>
      </c>
      <c r="L33" s="6" t="s">
        <v>336</v>
      </c>
      <c r="M33" s="6"/>
    </row>
    <row r="34" spans="3:11" ht="12.75">
      <c r="C34" s="12"/>
      <c r="D34" s="5"/>
      <c r="E34" s="23"/>
      <c r="K34" s="31">
        <f>SUM(K32:K33)</f>
        <v>38734004.34</v>
      </c>
    </row>
    <row r="35" ht="12.75">
      <c r="A35" s="11" t="s">
        <v>332</v>
      </c>
    </row>
    <row r="36" spans="4:5" ht="12.75">
      <c r="D36" s="5" t="s">
        <v>333</v>
      </c>
      <c r="E36" s="37">
        <v>1144075.83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Bodnárová</dc:creator>
  <cp:keywords/>
  <dc:description/>
  <cp:lastModifiedBy>Alena Bodnárová</cp:lastModifiedBy>
  <cp:lastPrinted>2020-05-29T08:32:22Z</cp:lastPrinted>
  <dcterms:modified xsi:type="dcterms:W3CDTF">2020-07-13T06:50:15Z</dcterms:modified>
  <cp:category/>
  <cp:version/>
  <cp:contentType/>
  <cp:contentStatus/>
</cp:coreProperties>
</file>