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3"/>
  </bookViews>
  <sheets>
    <sheet name="komentář" sheetId="1" r:id="rId1"/>
    <sheet name="rozbor dle orj" sheetId="2" r:id="rId2"/>
    <sheet name="rozbor výdajů položky" sheetId="3" r:id="rId3"/>
    <sheet name="rozbor výdajů dle OdPa" sheetId="4" r:id="rId4"/>
    <sheet name="analýza dle měsíců" sheetId="5" r:id="rId5"/>
    <sheet name="rozbor daň.příjmy" sheetId="6" r:id="rId6"/>
    <sheet name="fondy města" sheetId="7" r:id="rId7"/>
    <sheet name="Rozdělení zůstatku" sheetId="8" r:id="rId8"/>
    <sheet name="rozvaha město" sheetId="9" state="hidden" r:id="rId9"/>
    <sheet name="výsledek hospodaření" sheetId="10" r:id="rId10"/>
    <sheet name="úvěry a půjčky" sheetId="11" r:id="rId11"/>
    <sheet name="fin.vypořádání" sheetId="12" r:id="rId12"/>
    <sheet name="rozvaha" sheetId="13" r:id="rId13"/>
    <sheet name="majetek" sheetId="14" r:id="rId14"/>
    <sheet name="investiční výdaje" sheetId="15" r:id="rId15"/>
    <sheet name="přijaté dotace" sheetId="16" r:id="rId16"/>
    <sheet name="poskytnuté příspěvky " sheetId="17" r:id="rId17"/>
    <sheet name="pohledávky" sheetId="18" r:id="rId18"/>
    <sheet name="pohledávky rozpis" sheetId="19" r:id="rId19"/>
    <sheet name="dluhová služba" sheetId="20" r:id="rId20"/>
    <sheet name="rozpis" sheetId="21" r:id="rId21"/>
    <sheet name="plán HČ" sheetId="22" r:id="rId22"/>
    <sheet name="Hosp. PO,SRO" sheetId="23" r:id="rId23"/>
    <sheet name="s.r.o." sheetId="24" r:id="rId24"/>
    <sheet name="rozvahy PO" sheetId="25" r:id="rId25"/>
    <sheet name="výkaz zisku" sheetId="26" r:id="rId26"/>
    <sheet name="HV PO" sheetId="27" r:id="rId27"/>
    <sheet name="občané" sheetId="28" r:id="rId28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D7" authorId="0">
      <text>
        <r>
          <rPr>
            <b/>
            <sz val="9"/>
            <color indexed="8"/>
            <rFont val="Tahoma"/>
            <family val="2"/>
          </rPr>
          <t xml:space="preserve">
dańové příjmy, správní a místní poplatky, dotace
</t>
        </r>
        <r>
          <rPr>
            <sz val="9"/>
            <color indexed="8"/>
            <rFont val="Tahoma"/>
            <family val="2"/>
          </rPr>
          <t/>
        </r>
      </text>
    </comment>
    <comment ref="D14" authorId="0">
      <text>
        <r>
          <rPr>
            <sz val="9"/>
            <color indexed="8"/>
            <rFont val="Tahoma"/>
            <family val="2"/>
          </rPr>
          <t xml:space="preserve">ztrátovost dopravy, opravy autobusových zastávek
</t>
        </r>
      </text>
    </comment>
    <comment ref="D54" authorId="0">
      <text>
        <r>
          <rPr>
            <b/>
            <sz val="9"/>
            <color indexed="8"/>
            <rFont val="Tahoma"/>
            <family val="2"/>
          </rPr>
          <t xml:space="preserve">SZZ Krnov
</t>
        </r>
        <r>
          <rPr>
            <sz val="9"/>
            <color indexed="8"/>
            <rFont val="Tahoma"/>
            <family val="2"/>
          </rPr>
          <t/>
        </r>
      </text>
    </comment>
    <comment ref="G73" authorId="0">
      <text>
        <r>
          <rPr>
            <sz val="9"/>
            <color indexed="8"/>
            <rFont val="Tahoma"/>
            <family val="2"/>
          </rPr>
          <t xml:space="preserve">příspěvky Eko-kom, Elektrovin, Asekol za třídění odpadu
</t>
        </r>
      </text>
    </comment>
    <comment ref="J105" authorId="0">
      <text>
        <r>
          <rPr>
            <sz val="9"/>
            <color indexed="8"/>
            <rFont val="Tahoma"/>
            <family val="2"/>
          </rPr>
          <t xml:space="preserve">bankovní poplatky
</t>
        </r>
      </text>
    </comment>
    <comment ref="J108" authorId="0">
      <text>
        <r>
          <rPr>
            <sz val="9"/>
            <color indexed="8"/>
            <rFont val="Tahoma"/>
            <family val="2"/>
          </rPr>
          <t xml:space="preserve">převody vlastním fondům a  převody mezi rozpočtovými nebo fondovými účty
</t>
        </r>
      </text>
    </comment>
  </commentList>
</comments>
</file>

<file path=xl/sharedStrings.xml><?xml version="1.0" encoding="utf-8"?>
<sst xmlns="http://schemas.openxmlformats.org/spreadsheetml/2006/main" count="1912" uniqueCount="1310">
  <si>
    <t>Závěrečný účet města Město Albrechtice za rok 2014</t>
  </si>
  <si>
    <t>předložen ke schválení na ZM dne 17.6.2015</t>
  </si>
  <si>
    <t>Rozbory hospodaření města Město Albrechtice</t>
  </si>
  <si>
    <t>peněžní fondy, finanční vypořádání, úvěry a půjčky, rozvaha</t>
  </si>
  <si>
    <t>Soupis pohledávek</t>
  </si>
  <si>
    <t xml:space="preserve">Informace o hospodářské činnosti města </t>
  </si>
  <si>
    <t xml:space="preserve">Hospodaření příspěvkových organizací založených městem </t>
  </si>
  <si>
    <t>a obchodních společností se 100% účastí města</t>
  </si>
  <si>
    <t>Zpráva o výsledku přezkoumání hospodaření obce Město Albrechtice</t>
  </si>
  <si>
    <t>za rok 2014</t>
  </si>
  <si>
    <t>Rozdělení příjmů a  výdajů dle ORJ</t>
  </si>
  <si>
    <t>Příjmy</t>
  </si>
  <si>
    <t>Výdaje</t>
  </si>
  <si>
    <t>Odpa</t>
  </si>
  <si>
    <t>ORJ</t>
  </si>
  <si>
    <t>Název</t>
  </si>
  <si>
    <t>rozpočet schválený</t>
  </si>
  <si>
    <t>rozpočet upravený</t>
  </si>
  <si>
    <t>skutečnost</t>
  </si>
  <si>
    <t>0000</t>
  </si>
  <si>
    <t>Příjmy bez odpa</t>
  </si>
  <si>
    <t>Zařízení - psí útulek</t>
  </si>
  <si>
    <t>Ostatní záležitosti lesního hospodář.</t>
  </si>
  <si>
    <t>Ostatní služby</t>
  </si>
  <si>
    <t>Komunikace</t>
  </si>
  <si>
    <t>Komunikace - zimní údržba</t>
  </si>
  <si>
    <t>Chodníky</t>
  </si>
  <si>
    <t>Provoz veř.silniční dopravy</t>
  </si>
  <si>
    <t>Pitná voda</t>
  </si>
  <si>
    <t>Kanalizace</t>
  </si>
  <si>
    <t>Vodní díla v přírodě - rybník</t>
  </si>
  <si>
    <t>Vodní díla v přírodě - rybník revitaliz.</t>
  </si>
  <si>
    <t>Předškolní zařízení - Mateřská škola</t>
  </si>
  <si>
    <t>Základní školy</t>
  </si>
  <si>
    <t>Činnosti knihovnické</t>
  </si>
  <si>
    <t>Kulturní činnosti ostatní</t>
  </si>
  <si>
    <t>Kulturní činnost - kladení věnců</t>
  </si>
  <si>
    <t>Kultuřní činnost - dary na plesy</t>
  </si>
  <si>
    <t>Kulturní činnost - vánoční jarmark</t>
  </si>
  <si>
    <t>Kulturní činnost - dětský den</t>
  </si>
  <si>
    <t>Kulturní činnost - kronika města</t>
  </si>
  <si>
    <t>Kulturní činnost - koncerty</t>
  </si>
  <si>
    <t>Kulturní činnost - zámek Linhartovy</t>
  </si>
  <si>
    <t>Zámek Linhartovy - budova</t>
  </si>
  <si>
    <t>Park zámek Linhartovy</t>
  </si>
  <si>
    <t>Ostatní památky</t>
  </si>
  <si>
    <t>Činnost registrovaných církví</t>
  </si>
  <si>
    <t>Rozhlas a televize</t>
  </si>
  <si>
    <t>Zpravodaj</t>
  </si>
  <si>
    <t>SPOZ</t>
  </si>
  <si>
    <t>Koupaliště-investice</t>
  </si>
  <si>
    <t>Ostatní tělovýchovná činnost</t>
  </si>
  <si>
    <t>FK Avízo Město Albrechtice</t>
  </si>
  <si>
    <t>TJ Tatran Hynčice</t>
  </si>
  <si>
    <t>TJ Město Albrechtice</t>
  </si>
  <si>
    <t>Sportovní klub policie</t>
  </si>
  <si>
    <t>Golfový klub Město Albrechtice</t>
  </si>
  <si>
    <t>Štít Albrechtic</t>
  </si>
  <si>
    <t>Využití volného času dětí a mládeže</t>
  </si>
  <si>
    <t>Dětská hřiště</t>
  </si>
  <si>
    <t>Ostatní zájmová činnost a rekreace</t>
  </si>
  <si>
    <t>Klub důchodců M.Albrechtice</t>
  </si>
  <si>
    <t>Český svaz zahradkářů</t>
  </si>
  <si>
    <t>Český kynologický svaz</t>
  </si>
  <si>
    <t>Dechová hudba Město Albrechtice</t>
  </si>
  <si>
    <t>Klub důchodců Hynčice</t>
  </si>
  <si>
    <t>Jezdecké centrum</t>
  </si>
  <si>
    <t>Ostatní nemocnice</t>
  </si>
  <si>
    <t>Bytové hospodářství</t>
  </si>
  <si>
    <t>Dům s byty pro důchoce</t>
  </si>
  <si>
    <t>Nebytové hospodářství</t>
  </si>
  <si>
    <t>Společný dům Lázeňská 2</t>
  </si>
  <si>
    <t>Veřejné osvětlení</t>
  </si>
  <si>
    <t>Vánoční výzdoba</t>
  </si>
  <si>
    <t>Pohřebnictví</t>
  </si>
  <si>
    <t>Územní plánování</t>
  </si>
  <si>
    <t>Správa majetku</t>
  </si>
  <si>
    <t>Správa majetku  - pozemky</t>
  </si>
  <si>
    <t>Ostatní činnosti k ochraně ovzduší</t>
  </si>
  <si>
    <t>Komunální odpad</t>
  </si>
  <si>
    <t>Sběr a vývoz skla</t>
  </si>
  <si>
    <t>Sběr , vývoz a prodej plastů</t>
  </si>
  <si>
    <t>Sběr , vývoz a prodej papírů</t>
  </si>
  <si>
    <t>Úklid autobusových zastávek</t>
  </si>
  <si>
    <t>Úklid odpadů - vývoz kontej. Smetky</t>
  </si>
  <si>
    <t>Odpadové centrum</t>
  </si>
  <si>
    <t>Zneškodňování komun.odpadu</t>
  </si>
  <si>
    <t>Kompostárna</t>
  </si>
  <si>
    <t>Ostatní nakládání s odpady</t>
  </si>
  <si>
    <t>Likvidace černých skládek</t>
  </si>
  <si>
    <t>Chráněné části přírody</t>
  </si>
  <si>
    <t>Péče o vzhled obcí a veř.zeleň</t>
  </si>
  <si>
    <t>Veřejná zeleň - park BS</t>
  </si>
  <si>
    <t>Úklid veřejných prostranství</t>
  </si>
  <si>
    <t>Obnova zeleně na náměstí</t>
  </si>
  <si>
    <t>Obnova zeleně aleje</t>
  </si>
  <si>
    <t>Dětské hřiště vybavení hrací prvky</t>
  </si>
  <si>
    <t>Ostatní dávky sociální pomoci</t>
  </si>
  <si>
    <t>Komunitní plánování</t>
  </si>
  <si>
    <t>Komunitní plánování z dotace</t>
  </si>
  <si>
    <t>Komunitní plánování po skonč.dot.</t>
  </si>
  <si>
    <t>Pečovatelská služba /Help-in/</t>
  </si>
  <si>
    <t xml:space="preserve">Chránění bydlení </t>
  </si>
  <si>
    <t>Domovy pro osovy ze zdr.postižen.</t>
  </si>
  <si>
    <t>Raná péče pro rodiny s dětmi</t>
  </si>
  <si>
    <t>Nízkoprahová zařízení pro děti a ml.</t>
  </si>
  <si>
    <t>Bezpečnost a veřejný pořádek</t>
  </si>
  <si>
    <t>Požární ochrana - dobrovolná část</t>
  </si>
  <si>
    <t>Požární ochrana - mladí hasiči</t>
  </si>
  <si>
    <t xml:space="preserve">Zastupitelstva obcí </t>
  </si>
  <si>
    <t>Rada města odměny</t>
  </si>
  <si>
    <t>Výbory zastupitelstva odměny</t>
  </si>
  <si>
    <t>Odměny neuvolnění zastupitelé</t>
  </si>
  <si>
    <t>Volby do zastupitelstev obcí</t>
  </si>
  <si>
    <t>Volby do Evropského parlamentu</t>
  </si>
  <si>
    <t>Činnost místní správy</t>
  </si>
  <si>
    <t>Činnost místní správy dotace techn.</t>
  </si>
  <si>
    <t>Mezinárodní spolupráce</t>
  </si>
  <si>
    <t>Obecné příjmy a výdaje z fin.operací</t>
  </si>
  <si>
    <t>Úroky z úvěru byty pro důchoce</t>
  </si>
  <si>
    <t>Převody vlastním fondům, účtům</t>
  </si>
  <si>
    <t>Ostatní finanční operace</t>
  </si>
  <si>
    <t>Finanční vypořádání minulých let</t>
  </si>
  <si>
    <t>Ostatní činnosti j.n.</t>
  </si>
  <si>
    <t>Celkem:</t>
  </si>
  <si>
    <t>Kontrolní řádek</t>
  </si>
  <si>
    <t>UCS: 00296228 - Město Město Albrechtice</t>
  </si>
  <si>
    <t>Rozbor čerpání výdajů po položkách za období 12/2014</t>
  </si>
  <si>
    <t>v tis. Kč</t>
  </si>
  <si>
    <t>Souhrnné ukazatele</t>
  </si>
  <si>
    <t>Rozpočet schválený</t>
  </si>
  <si>
    <t>Rozpočet upravený</t>
  </si>
  <si>
    <t>Rozpočet konečný</t>
  </si>
  <si>
    <t>Čerpání</t>
  </si>
  <si>
    <t>%</t>
  </si>
  <si>
    <t>Běžné výdaje celkem</t>
  </si>
  <si>
    <t>Kapitálové výdaje celkem</t>
  </si>
  <si>
    <t>Rozpočet celkem</t>
  </si>
  <si>
    <t>I. Běžné výdaje</t>
  </si>
  <si>
    <t>Položka</t>
  </si>
  <si>
    <t>Název položky</t>
  </si>
  <si>
    <t>Platy zaměstnanců v pracovním poměru</t>
  </si>
  <si>
    <t>501X</t>
  </si>
  <si>
    <t>Ostatní osobní výdaje</t>
  </si>
  <si>
    <t>Odměny členů zastupitelstva obcí a krajů</t>
  </si>
  <si>
    <t>502X</t>
  </si>
  <si>
    <t>Povinné poj.na soc.zab.a přísp.na st.pol.zaměstnan</t>
  </si>
  <si>
    <t>Povinné poj.na veřejné zdravotní pojištění</t>
  </si>
  <si>
    <t>Povinné pojistné na úrazové pojištění</t>
  </si>
  <si>
    <t>503X</t>
  </si>
  <si>
    <t>Odměny za užití duševního vlastnictví</t>
  </si>
  <si>
    <t>504X</t>
  </si>
  <si>
    <t>50XX</t>
  </si>
  <si>
    <t>Potraviny</t>
  </si>
  <si>
    <t>Ochranné pomůcky</t>
  </si>
  <si>
    <t>Léky a zdravotnický materiál</t>
  </si>
  <si>
    <t>Knihy, učební pomůcky a tisk</t>
  </si>
  <si>
    <t>Drobný hmotný dlouhodobý majetek</t>
  </si>
  <si>
    <t>Nákup materiálu j.n.</t>
  </si>
  <si>
    <t>513X</t>
  </si>
  <si>
    <t>Úroky vlastní</t>
  </si>
  <si>
    <t>514X</t>
  </si>
  <si>
    <t>Studená voda</t>
  </si>
  <si>
    <t>Teplo</t>
  </si>
  <si>
    <t>Plyn</t>
  </si>
  <si>
    <t>Elektrická energie</t>
  </si>
  <si>
    <t>Pohonné hmoty a maziva</t>
  </si>
  <si>
    <t>Teplá voda</t>
  </si>
  <si>
    <t>515X</t>
  </si>
  <si>
    <t>Poštovní služby</t>
  </si>
  <si>
    <t>Služby telekomunikací a radiokomunikací</t>
  </si>
  <si>
    <t>Služby peněžních ústavů</t>
  </si>
  <si>
    <t>Nájemné</t>
  </si>
  <si>
    <t>Konzultační, poradenské a právní služby</t>
  </si>
  <si>
    <t>Služby školení a vzdělávání</t>
  </si>
  <si>
    <t>Zpracování dat a služby souv. s inf. a kom.technol</t>
  </si>
  <si>
    <t>Nákup ostatních služeb</t>
  </si>
  <si>
    <t>516X</t>
  </si>
  <si>
    <t>Opravy a udržování</t>
  </si>
  <si>
    <t>Programové vybavení</t>
  </si>
  <si>
    <t>Cestovné (tuzemské i zahraniční)</t>
  </si>
  <si>
    <t>Pohoštění</t>
  </si>
  <si>
    <t>Účastnické poplatky na konference</t>
  </si>
  <si>
    <t>Ostatní nákupy j.n.</t>
  </si>
  <si>
    <t>517X</t>
  </si>
  <si>
    <t>Poskytnuté zálohy vnitřním organizačním jednotkám</t>
  </si>
  <si>
    <t>Poskytované zálohy vlastní pokladně</t>
  </si>
  <si>
    <t>Ostatní poskytované zálohy a jistiny</t>
  </si>
  <si>
    <t>518X</t>
  </si>
  <si>
    <t>Poskytnuté neinvestiční příspěvky a náhrady (část)</t>
  </si>
  <si>
    <t>Výdaje na dopravní územní obslužnost</t>
  </si>
  <si>
    <t>Věcné dary</t>
  </si>
  <si>
    <t>Odvody za neplnění povinn. zaměst. zdrav. postiž.</t>
  </si>
  <si>
    <t>519X</t>
  </si>
  <si>
    <t>51XX</t>
  </si>
  <si>
    <t>Neinvestiční transf.obecně prospěšným společnostem</t>
  </si>
  <si>
    <t>Neinvestiční transfery spolkům</t>
  </si>
  <si>
    <t>Neinv.transfery církvím a naboženským společnostem</t>
  </si>
  <si>
    <t>Ostatní neinv.transfery nezisk.a podob.organizacím</t>
  </si>
  <si>
    <t>522X</t>
  </si>
  <si>
    <t>52XX</t>
  </si>
  <si>
    <t>Ostatní neinv.transfery jiným veřejným rozpočtům</t>
  </si>
  <si>
    <t>531X</t>
  </si>
  <si>
    <t>Neinvestiční transfery obcím</t>
  </si>
  <si>
    <t>Ostatní neinv.transfery veř.rozp.územní úrovně</t>
  </si>
  <si>
    <t>532X</t>
  </si>
  <si>
    <t>Neinvestiční příspěvky zřízeným příspěvkovým organ</t>
  </si>
  <si>
    <t>Neinvestiční transfery cizím příspěvkovým organ.</t>
  </si>
  <si>
    <t>533X</t>
  </si>
  <si>
    <t>Převody vlast. fondům hospodářské(podnikat.)činnos</t>
  </si>
  <si>
    <t>Převody FKSP a sociálnímu fondu obcí a krajů</t>
  </si>
  <si>
    <t>Převody vlastním rozpočtovým účtům</t>
  </si>
  <si>
    <t>Ostatní převody vlastním fondům</t>
  </si>
  <si>
    <t>534X</t>
  </si>
  <si>
    <t>Nákup kolků</t>
  </si>
  <si>
    <t>Platby daní a poplatků státnímu rozpočtu</t>
  </si>
  <si>
    <t>Úhrady sankcí jiným rozpočtům</t>
  </si>
  <si>
    <t>Vratky VRÚÚ transferů poskyt. v minulých rozp.obd.</t>
  </si>
  <si>
    <t>Platby daní a poplatků krajům, obcím a st.fondům</t>
  </si>
  <si>
    <t>536X</t>
  </si>
  <si>
    <t>53XX</t>
  </si>
  <si>
    <t>Náhrady mezd v době nemoci</t>
  </si>
  <si>
    <t>542X</t>
  </si>
  <si>
    <t>Dary obyvatelstvu</t>
  </si>
  <si>
    <t>Účelové neinvestiční transfery fyzickým osobám</t>
  </si>
  <si>
    <t>Ostatní neinvestiční transfery obyvatelstvu</t>
  </si>
  <si>
    <t>549X</t>
  </si>
  <si>
    <t>54XX</t>
  </si>
  <si>
    <t>Neinv.transfery mezinárod.organizacím</t>
  </si>
  <si>
    <t>551X</t>
  </si>
  <si>
    <t>55XX</t>
  </si>
  <si>
    <t>Nespecifikované rezervy</t>
  </si>
  <si>
    <t>Ostatní neinvestiční výdaje j.n.</t>
  </si>
  <si>
    <t>590X</t>
  </si>
  <si>
    <t>59XX</t>
  </si>
  <si>
    <t>II. Kapitálové výdaje</t>
  </si>
  <si>
    <t>Ostatní nákupy dlouhodobého nehmotného majetku</t>
  </si>
  <si>
    <t>611X</t>
  </si>
  <si>
    <t>Budovy, haly a stavby</t>
  </si>
  <si>
    <t>Stroje, přístroje a zařízení</t>
  </si>
  <si>
    <t>612X</t>
  </si>
  <si>
    <t>Pozemky</t>
  </si>
  <si>
    <t>613X</t>
  </si>
  <si>
    <t>61XX</t>
  </si>
  <si>
    <t>Ostatní invest. transf.veř.rozpočtům územní úrovně</t>
  </si>
  <si>
    <t>634X</t>
  </si>
  <si>
    <t>Invest. transf.zřízeným příspěvkovým organizacím</t>
  </si>
  <si>
    <t>635X</t>
  </si>
  <si>
    <t>63XX</t>
  </si>
  <si>
    <t>Rozbor čerpání výdajů po OdPa za období 12/2014</t>
  </si>
  <si>
    <t>001-ZEMĚDĚLSTVÍ A LESNÍ HOSPODÁŘSTVÍ</t>
  </si>
  <si>
    <t>002-PRŮM. A OSTATNÍ ODVĚTVÍ HOSPODÁŘSTVÍ</t>
  </si>
  <si>
    <t>003-SLUŽBY PRO OBYVATELSTVO</t>
  </si>
  <si>
    <t>004-SOCIÁLNÍ VĚCI A POLITIKA ZAMĚSTNANOSTI</t>
  </si>
  <si>
    <t>005-BEZPEČNOST STÁTU A PRÁVNÍ OCHRANA</t>
  </si>
  <si>
    <t>006-VŠEOBECNÁ VEŘEJNÁ SPRÁVA A SLUŽBY</t>
  </si>
  <si>
    <t>OdPa</t>
  </si>
  <si>
    <t>Název OdPa</t>
  </si>
  <si>
    <t>Ozdrav.hosp.zvířat,pol.a spec.plod.a svl.vet.péče</t>
  </si>
  <si>
    <t>00101X</t>
  </si>
  <si>
    <t>Zemědělská a potravinářská činnost a rozvoj</t>
  </si>
  <si>
    <t>Ostatní záležitosti lesního hospodářství</t>
  </si>
  <si>
    <t>00103X</t>
  </si>
  <si>
    <t>Lesní hospodářství</t>
  </si>
  <si>
    <t>0010XX</t>
  </si>
  <si>
    <t>Zemědělství a lesní hospodářství</t>
  </si>
  <si>
    <t>001XXX</t>
  </si>
  <si>
    <t>ZEMĚDĚLSTVÍ A LESNÍ HOSPODÁŘSTVÍ</t>
  </si>
  <si>
    <t>Silnice</t>
  </si>
  <si>
    <t>Ostatní záležitosti pozemních komunikací</t>
  </si>
  <si>
    <t>00221X</t>
  </si>
  <si>
    <t>Pozemní komunikace</t>
  </si>
  <si>
    <t>Provoz veřejné silniční dopravy</t>
  </si>
  <si>
    <t>00222X</t>
  </si>
  <si>
    <t>Silniční doprava</t>
  </si>
  <si>
    <t>0022XX</t>
  </si>
  <si>
    <t>Doprava</t>
  </si>
  <si>
    <t>00231X</t>
  </si>
  <si>
    <t>Odvádění a čištění odpadních vod a nakl.s kaly</t>
  </si>
  <si>
    <t>00232X</t>
  </si>
  <si>
    <t>Odvádění a čištění odpadních vod</t>
  </si>
  <si>
    <t>Vodní díla v zemědělské krajině</t>
  </si>
  <si>
    <t>00234X</t>
  </si>
  <si>
    <t>Voda v zemědělské krajině</t>
  </si>
  <si>
    <t>0023XX</t>
  </si>
  <si>
    <t>Vodní hospodářství</t>
  </si>
  <si>
    <t>002XXX</t>
  </si>
  <si>
    <t>PRŮM. A OSTATNÍ ODVĚTVÍ HOSPODÁŘSTVÍ</t>
  </si>
  <si>
    <t>Předškolní zařízení</t>
  </si>
  <si>
    <t>Speciální základní školy</t>
  </si>
  <si>
    <t>00311X</t>
  </si>
  <si>
    <t>Zařízení předškolní výchovy a základního vzdělávání</t>
  </si>
  <si>
    <t>0031XX</t>
  </si>
  <si>
    <t>Vzdělávání</t>
  </si>
  <si>
    <t>Ostatní záležitosti kultury</t>
  </si>
  <si>
    <t>00331X</t>
  </si>
  <si>
    <t>Kultura</t>
  </si>
  <si>
    <t>Činnosti památkových ústavů, hradů a zámků</t>
  </si>
  <si>
    <t>Ostatní zál.ochrany památek a péče o kult.dědictví</t>
  </si>
  <si>
    <t>00332X</t>
  </si>
  <si>
    <t>Ochr. památek a péče o kult.dědictví a nár.a hist povědomí</t>
  </si>
  <si>
    <t>Činnost registrovaných církví a nábožen. spol.</t>
  </si>
  <si>
    <t>00333X</t>
  </si>
  <si>
    <t>Činnost registrovaných církví a náboženských společností</t>
  </si>
  <si>
    <t>Ostatní záležitosti sdělovacích prostředků</t>
  </si>
  <si>
    <t>00334X</t>
  </si>
  <si>
    <t>Sdělovací prostředky</t>
  </si>
  <si>
    <t>Ostatní záležitosti kultury,církví a sděl.prostř.</t>
  </si>
  <si>
    <t>00339X</t>
  </si>
  <si>
    <t>Ostatní činnost v zál. kultury, církví a sděl. prostředků</t>
  </si>
  <si>
    <t>0033XX</t>
  </si>
  <si>
    <t>Kultura, církve a sdělovací prostředky</t>
  </si>
  <si>
    <t>Sportovní zařízení v majetku obce</t>
  </si>
  <si>
    <t>00341X</t>
  </si>
  <si>
    <t>Tělovýchova</t>
  </si>
  <si>
    <t>00342X</t>
  </si>
  <si>
    <t>Zájmová činnost a rekreace</t>
  </si>
  <si>
    <t>0034XX</t>
  </si>
  <si>
    <t>Tělovýchova a zájmová činnost</t>
  </si>
  <si>
    <t>00352X</t>
  </si>
  <si>
    <t>Ústavní péče</t>
  </si>
  <si>
    <t>0035XX</t>
  </si>
  <si>
    <t>Zdravotnictví</t>
  </si>
  <si>
    <t>00361X</t>
  </si>
  <si>
    <t>Programy rozvoje bydlení a bytové hospodářství</t>
  </si>
  <si>
    <t>Komunální služby a územní rozvoj j.n.</t>
  </si>
  <si>
    <t>00363X</t>
  </si>
  <si>
    <t>Komunální služby a územní rozvoj</t>
  </si>
  <si>
    <t>0036XX</t>
  </si>
  <si>
    <t>Bydlení, komunální služby a územní rozvoj</t>
  </si>
  <si>
    <t>Sběr a svoz komunálních odpadů</t>
  </si>
  <si>
    <t>Sběr a svoz ost.odpadů (jiných než nebez.a komun.)</t>
  </si>
  <si>
    <t>Využívání a zneškodňování ostatních odpadů</t>
  </si>
  <si>
    <t>00372X</t>
  </si>
  <si>
    <t>Nakládání s odpady</t>
  </si>
  <si>
    <t>Péče o vzhled obcí a veřejnou zeleň</t>
  </si>
  <si>
    <t>00374X</t>
  </si>
  <si>
    <t>Ochrana přírody a krajiny</t>
  </si>
  <si>
    <t>0037XX</t>
  </si>
  <si>
    <t>Ochrana životního prostředí</t>
  </si>
  <si>
    <t>003XXX</t>
  </si>
  <si>
    <t>SLUŽBY PRO OBYVATELSTVO</t>
  </si>
  <si>
    <t>Ost.soc.péče a pomoc ostatním skup.obyvatelstva</t>
  </si>
  <si>
    <t>00434X</t>
  </si>
  <si>
    <t>Ostatní sociální péče a pomoc</t>
  </si>
  <si>
    <t>Osobní asist., peč.služba a podpora samost.bydlení</t>
  </si>
  <si>
    <t>Chráněné bydlení</t>
  </si>
  <si>
    <t>Domovy pro osoby se zdr. post. a domovy se zvl.rež</t>
  </si>
  <si>
    <t>00435X</t>
  </si>
  <si>
    <t>Raná péče a soc.aktivizační sl.pro rodiny s dětmi</t>
  </si>
  <si>
    <t>Nízkoprahová zařízení pro děti a mládež</t>
  </si>
  <si>
    <t>00437X</t>
  </si>
  <si>
    <t>0043XX</t>
  </si>
  <si>
    <t>Soc.péče a pomoc a spol.činnosti v soc.zabezp. a pol.zam.</t>
  </si>
  <si>
    <t>004XXX</t>
  </si>
  <si>
    <t>SOCIÁLNÍ VĚCI A POLITIKA ZAMĚSTNANOSTI</t>
  </si>
  <si>
    <t>00531X</t>
  </si>
  <si>
    <t>0053XX</t>
  </si>
  <si>
    <t>00551X</t>
  </si>
  <si>
    <t>Požární ochrana</t>
  </si>
  <si>
    <t>0055XX</t>
  </si>
  <si>
    <t>Požární ochrana a integrovaný záchranný systém</t>
  </si>
  <si>
    <t>005XXX</t>
  </si>
  <si>
    <t>BEZPEČNOST STÁTU A PRÁVNÍ OCHRANA</t>
  </si>
  <si>
    <t>Zastupitelstva obcí</t>
  </si>
  <si>
    <t>Volby do zastupitelstev územních samosprávných cel</t>
  </si>
  <si>
    <t>00611X</t>
  </si>
  <si>
    <t>Zastupitelské orgány</t>
  </si>
  <si>
    <t>Ústř.org. vnitř. st.správy a jejich dislok.pracov.</t>
  </si>
  <si>
    <t>00614X</t>
  </si>
  <si>
    <t>Všeobec. vnitř. státní správa (nezařazená v jiných funkcích)</t>
  </si>
  <si>
    <t>00617X</t>
  </si>
  <si>
    <t>Regionální a místní správa</t>
  </si>
  <si>
    <t>0061XX</t>
  </si>
  <si>
    <t>St.moc, st.správa, územ. samospr. a pol. strany</t>
  </si>
  <si>
    <t>Mezinárodní spolupráce (jinde nezařazená)</t>
  </si>
  <si>
    <t>00622X</t>
  </si>
  <si>
    <t>Zahr. pomoc a mezinárodní spolupráce (jinde nezařazená)</t>
  </si>
  <si>
    <t>0062XX</t>
  </si>
  <si>
    <t>Jiné veř. služby a činnosti</t>
  </si>
  <si>
    <t>Obecné příjmy a výdaje z finančních operací</t>
  </si>
  <si>
    <t>00631X</t>
  </si>
  <si>
    <t>Převody vlastním fondům v rozpočtech územní úrovně</t>
  </si>
  <si>
    <t>00633X</t>
  </si>
  <si>
    <t>00639X</t>
  </si>
  <si>
    <t>0063XX</t>
  </si>
  <si>
    <t>Finanční operace</t>
  </si>
  <si>
    <t>00640X</t>
  </si>
  <si>
    <t>Ostatní činnosti</t>
  </si>
  <si>
    <t>0064XX</t>
  </si>
  <si>
    <t>006XXX</t>
  </si>
  <si>
    <t>VŠEOBECNÁ VEŘEJNÁ SPRÁVA A SLUŽBY</t>
  </si>
  <si>
    <t>Analýza příjmů a výdajů po konsolidaci po měsících v Kč</t>
  </si>
  <si>
    <t>rok 2014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</si>
  <si>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</si>
  <si>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</si>
  <si>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</si>
  <si>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</si>
  <si>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</si>
  <si>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</si>
  <si>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</si>
  <si>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</si>
  <si>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</si>
  <si>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</si>
  <si>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</si>
  <si>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</si>
  <si>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</si>
  <si>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Analýza kapitálových příjmů v roce 2014 po měsících v Kč</t>
  </si>
  <si>
    <t>prodej pozemků</t>
  </si>
  <si>
    <t>prodej budov</t>
  </si>
  <si>
    <t>Analýza daňových příjmů v roce 2014 po měsících v Kč</t>
  </si>
  <si>
    <t>Daň z příjmu FO ze ZČ</t>
  </si>
  <si>
    <t>Daň z příjmu FO                   ze SVČ</t>
  </si>
  <si>
    <t>Daň z příjmu FO                 z KV</t>
  </si>
  <si>
    <t>Daň z příjmu     PO</t>
  </si>
  <si>
    <t>DPH</t>
  </si>
  <si>
    <t>Daň z nemovitostí</t>
  </si>
  <si>
    <t>Analýza výdajů dle odvětví za rok 2014 v Kč</t>
  </si>
  <si>
    <t>oddíl</t>
  </si>
  <si>
    <t>odvětví</t>
  </si>
  <si>
    <t>Schválený rozpočet v Kč</t>
  </si>
  <si>
    <t>Upravený rozpočet v Kč</t>
  </si>
  <si>
    <t>Plnění k 31.12.2014       v Kč</t>
  </si>
  <si>
    <t>% plnění k uprav.rozpočtu</t>
  </si>
  <si>
    <t>Zemědělství a lesní hospod.</t>
  </si>
  <si>
    <t>Školství</t>
  </si>
  <si>
    <t>Kultura, zámek, park</t>
  </si>
  <si>
    <t>Tělovýchova a zájmová čin.</t>
  </si>
  <si>
    <t>Bydlení, nebytové prostory</t>
  </si>
  <si>
    <t>Komunální služby</t>
  </si>
  <si>
    <t>Sociální věci a politika nezam.</t>
  </si>
  <si>
    <t>Ochrana , bezpečnost</t>
  </si>
  <si>
    <t>Všeobecná veřejná správa</t>
  </si>
  <si>
    <t>Ostaní činnost</t>
  </si>
  <si>
    <t>Penežní fondy města</t>
  </si>
  <si>
    <t>pohyb peněžních prostředků</t>
  </si>
  <si>
    <r>
      <t xml:space="preserve">Fond bytové výstavby </t>
    </r>
    <r>
      <rPr>
        <b/>
        <sz val="10"/>
        <rFont val="Arial"/>
        <family val="2"/>
      </rPr>
      <t>/ poskytování půjček občanům/</t>
    </r>
  </si>
  <si>
    <t>Zůstatek k 1.1.2014</t>
  </si>
  <si>
    <t>příjmy :</t>
  </si>
  <si>
    <t>úroky z půjček</t>
  </si>
  <si>
    <t>úroky</t>
  </si>
  <si>
    <t>splátky půjček</t>
  </si>
  <si>
    <t>výdaje:</t>
  </si>
  <si>
    <t>poplatky bance</t>
  </si>
  <si>
    <t>Zůstatek k 31.12.2014</t>
  </si>
  <si>
    <t>Zůstatek půjček</t>
  </si>
  <si>
    <t>Sociální fond- fond zaměstnanců</t>
  </si>
  <si>
    <t>Zůstatek k 1.1. 2014</t>
  </si>
  <si>
    <t>příjmy:</t>
  </si>
  <si>
    <t>příděl do fondu</t>
  </si>
  <si>
    <t xml:space="preserve">úroky </t>
  </si>
  <si>
    <t>příspěvek na stravné</t>
  </si>
  <si>
    <t>poplatky za vedení účtu</t>
  </si>
  <si>
    <t>manipulační popl. stravenky</t>
  </si>
  <si>
    <t>nepeněžní dary</t>
  </si>
  <si>
    <t>rekreace</t>
  </si>
  <si>
    <t>vstupenky</t>
  </si>
  <si>
    <t>vitamíny</t>
  </si>
  <si>
    <t>ošatné</t>
  </si>
  <si>
    <t>sport</t>
  </si>
  <si>
    <t>zůstatek stravenky</t>
  </si>
  <si>
    <t>( účet 263)</t>
  </si>
  <si>
    <t>Tvorba a čerpání fondu se řídí samostatnou směrnici.</t>
  </si>
  <si>
    <t>Fond na opravy a obnovu vodovodů a kanalizací</t>
  </si>
  <si>
    <t>převod z rozpočtu města</t>
  </si>
  <si>
    <t>opravy a údržování</t>
  </si>
  <si>
    <t>investiční výdaje</t>
  </si>
  <si>
    <t>vrácená DPH</t>
  </si>
  <si>
    <t>Celkem zůstatky fondů:</t>
  </si>
  <si>
    <t>Zůstatky na bankovních účtech - k 31.12.2014</t>
  </si>
  <si>
    <t>Komerční banka a.s.</t>
  </si>
  <si>
    <t>HB a.s.</t>
  </si>
  <si>
    <t>ČMZRB a.s.</t>
  </si>
  <si>
    <t>ČNB a.s.</t>
  </si>
  <si>
    <t>ČSOB a.s.</t>
  </si>
  <si>
    <t>Základní běžný účet</t>
  </si>
  <si>
    <t>Fond bytové výstavby</t>
  </si>
  <si>
    <t>Fond na obnovu vodovodů a kan.</t>
  </si>
  <si>
    <t>Sociální fond</t>
  </si>
  <si>
    <t>Účelové fondy celkem</t>
  </si>
  <si>
    <t>Depozitní účet</t>
  </si>
  <si>
    <t>cizí prostředky</t>
  </si>
  <si>
    <t>peněžní prostředky klientů, kde je město zvláštním příjemcem</t>
  </si>
  <si>
    <t>peněžní prostředky společný účet Lázeňská 2</t>
  </si>
  <si>
    <t>Běžný účet ostatní - hosp.činnost</t>
  </si>
  <si>
    <t>ČSOB a.s. - účet města HČ</t>
  </si>
  <si>
    <t>ČSOB a.s. - účet bytové hospod.</t>
  </si>
  <si>
    <t>KB a.s. - účet rezerv na les.hosp.</t>
  </si>
  <si>
    <t>Přerozdělení zůstatku finančních prostředků města Město Albrechtice k 31.12. 2014 ZBÚ</t>
  </si>
  <si>
    <t>zůstatek ZBÚ k 31.12.</t>
  </si>
  <si>
    <t>vratka dotací - finanční vypořání</t>
  </si>
  <si>
    <t>převod do roku 2015</t>
  </si>
  <si>
    <t>Zůstatek peněžních prostředků - bude postupně zapojován do schváleného rozpočtu a pak  v rozpočtových opatřeních ve financování.</t>
  </si>
  <si>
    <r>
      <t xml:space="preserve">Termínovaný vklad </t>
    </r>
    <r>
      <rPr>
        <sz val="10"/>
        <rFont val="Arial"/>
        <family val="2"/>
      </rPr>
      <t>- bankovní záruka na půjčku na velkou kanalizaci</t>
    </r>
  </si>
  <si>
    <t>zůstatek k 31.12.2014</t>
  </si>
  <si>
    <t xml:space="preserve">Finanční hospodaření města Krnova  k  31.12.2002   </t>
  </si>
  <si>
    <t xml:space="preserve">                   AKTIVA</t>
  </si>
  <si>
    <t xml:space="preserve">                        PASÍVA</t>
  </si>
  <si>
    <t>Organizace</t>
  </si>
  <si>
    <t>Stálá aktiva</t>
  </si>
  <si>
    <t>Zásoby</t>
  </si>
  <si>
    <t>Pohledávky</t>
  </si>
  <si>
    <t xml:space="preserve">Finanční maj.+ prostř. </t>
  </si>
  <si>
    <t>AKTIVA</t>
  </si>
  <si>
    <t>Vlast.zdroj.krytí</t>
  </si>
  <si>
    <t>HV</t>
  </si>
  <si>
    <t>Cizí zdroje</t>
  </si>
  <si>
    <t>PASÍVA</t>
  </si>
  <si>
    <t>majetek</t>
  </si>
  <si>
    <t>rozpočt. hospodař.</t>
  </si>
  <si>
    <t>CELKEM</t>
  </si>
  <si>
    <t>Fondy</t>
  </si>
  <si>
    <t>po zdanění</t>
  </si>
  <si>
    <t>město bez hosp. činnosti</t>
  </si>
  <si>
    <t>hosp. činnost - RK, 36 b.j., zdraví Zdraví</t>
  </si>
  <si>
    <t>město Krnov celkem</t>
  </si>
  <si>
    <t>--</t>
  </si>
  <si>
    <t>Komentář</t>
  </si>
  <si>
    <t>Aktiva</t>
  </si>
  <si>
    <t>město -</t>
  </si>
  <si>
    <t>dlouhodobý nehmotný majetek 4.738,45 tis. Kč, dlouhodobý hmotný majetek 1.279.436,48 tis. Kč, dlouhodobý finanční majetek 1.600,00 tis. Kč</t>
  </si>
  <si>
    <t>materiál na skladě - kancelářské potřeby, propagační materiál, PHM /zůstatek v nábrži aut/</t>
  </si>
  <si>
    <t>zálohové faktury/ 5.966,13 tis. Kč/, pohledávky z pronájmů, z prodejů, z místních poplatků, pokut, pohl. za zaměstnanci,</t>
  </si>
  <si>
    <t>pronajatý majetek / MST, KVAK/  407.754,25 tis. Kč, ap.</t>
  </si>
  <si>
    <t>hosp. činnost-</t>
  </si>
  <si>
    <t>nájem a služby byty a služby NP -14.166,86 tis. Kč, teplo  vyúčt. 2002 / 26.234,50 tis. Kč/, pohledávka z RK Apex, / 3.572 tis. Kč/, ost. pohl.</t>
  </si>
  <si>
    <t xml:space="preserve">Fin. majetek a </t>
  </si>
  <si>
    <t>zůstatky na účtech - ZBÚ, fondy, depozitní účet, ceniny, půjčky do FRB /39.573 tis. Kč/ půjčky z FRB org. /9.397,20 tis. Kč/</t>
  </si>
  <si>
    <t>pr. rozp. hosp.</t>
  </si>
  <si>
    <t>poskyt. půjčky fyzickým osobám / 21.131,93 tis. Kč</t>
  </si>
  <si>
    <t>hosp. činnost -</t>
  </si>
  <si>
    <t>zůstatek na účtech - 11.992,11 tis. Kč</t>
  </si>
  <si>
    <t>Pasiva</t>
  </si>
  <si>
    <t>Vl. zdroje krytí</t>
  </si>
  <si>
    <t>fondy +  město - zůstatek přijaté návratné výpomoci 68.654,79 tis. Kč / přijaté půjčky ze SR/</t>
  </si>
  <si>
    <t>Cizí zdroje krytí</t>
  </si>
  <si>
    <t>nezapl. faktury 267 tis. Kč, depozitní úšet / 9.953,75 tis. Kč/, zálohy na budoucí prodej bytů Albrech. 39 E,F,G,I / 9.114 tis. Kč/, zůstatek</t>
  </si>
  <si>
    <t>půjčky od Dalkia Morava a.s. 18.500 tis. Kč, ostatní úvěry 23.460,7 tis. Kč z KB, mzdy za XII, aj.</t>
  </si>
  <si>
    <t>nezapl. faktury 3.768,54 tis. Kč, zálohy na služby  37.144,9 tis. Kč, ost. závazky - půjčky povodňové /8.542,18 tis. Kč/- vůči městu, aj.</t>
  </si>
  <si>
    <t>Hospodářský výsledek města</t>
  </si>
  <si>
    <t>účet   217</t>
  </si>
  <si>
    <t>ZBÚ</t>
  </si>
  <si>
    <t>k 1.1.2002</t>
  </si>
  <si>
    <t>účet   218</t>
  </si>
  <si>
    <t>k 31.12.2002</t>
  </si>
  <si>
    <t>Kč</t>
  </si>
  <si>
    <t>Hospodářský výsledek hosp. činnost</t>
  </si>
  <si>
    <t>účet  963</t>
  </si>
  <si>
    <t>Výsledek hospodaření za rok 2014</t>
  </si>
  <si>
    <t>Výsledek hospodaření je rozdíl mezi náklady a výnosy. Město účtuje jak v hlavní činnosti, tak i</t>
  </si>
  <si>
    <t>v hospodářské činnosti.</t>
  </si>
  <si>
    <t>Do hospodářské činnosti spadá :</t>
  </si>
  <si>
    <t>bytové hospodářství</t>
  </si>
  <si>
    <t>nebytové prostory</t>
  </si>
  <si>
    <t>hospodaření v lesích</t>
  </si>
  <si>
    <t>pronájem pozemků</t>
  </si>
  <si>
    <t>kabelová televize</t>
  </si>
  <si>
    <t xml:space="preserve">internet </t>
  </si>
  <si>
    <t>internet v knihovně</t>
  </si>
  <si>
    <t>pronájem parku</t>
  </si>
  <si>
    <t>pronájem společenské místnosti zámek</t>
  </si>
  <si>
    <t>pronájem vodovodů a kanalizací</t>
  </si>
  <si>
    <t>obchodní činnosti - prodej zboží</t>
  </si>
  <si>
    <t>kopírování</t>
  </si>
  <si>
    <t>koupaliště nebytové prostory</t>
  </si>
  <si>
    <t>praní v domě pro důchodce</t>
  </si>
  <si>
    <t>faxování</t>
  </si>
  <si>
    <t>pronájem smuteční síně</t>
  </si>
  <si>
    <t>Hlavní činnost</t>
  </si>
  <si>
    <t>Náklady hlavní činnosti před zdaněním:</t>
  </si>
  <si>
    <t>Výnosy hlavní činnosti před zdaněním:</t>
  </si>
  <si>
    <t xml:space="preserve">Výsledek hospodaření před zdaněním: </t>
  </si>
  <si>
    <t>Daň z příjmů</t>
  </si>
  <si>
    <t xml:space="preserve">Výsledek hospodaření po zdanění: </t>
  </si>
  <si>
    <t>Hospodářská činnost</t>
  </si>
  <si>
    <t>Náklady hospodářská  činnost před zdaněním:</t>
  </si>
  <si>
    <t>Výnosy hospodářská  činnost před zdaněním:</t>
  </si>
  <si>
    <t>Celkem za Město Město Albrechtice:</t>
  </si>
  <si>
    <t>Náklady</t>
  </si>
  <si>
    <t>Výnosy</t>
  </si>
  <si>
    <t>Výsledek hospodaření ve výši 6 669 667,40 bude převeden z účtu 431 - Výsledek hospodaření</t>
  </si>
  <si>
    <t>ve schvalovacím řízení  na účet 432 - Výsledek hospodaření minulých účetních období</t>
  </si>
  <si>
    <t>Přehled splátek na půjčky a úvěry:</t>
  </si>
  <si>
    <t>k 1.1.2005</t>
  </si>
  <si>
    <t>rok 2005</t>
  </si>
  <si>
    <t>rok 2006</t>
  </si>
  <si>
    <t>rok 2007</t>
  </si>
  <si>
    <t>rok  2008</t>
  </si>
  <si>
    <t>rok 2009</t>
  </si>
  <si>
    <t>rok 2010</t>
  </si>
  <si>
    <t>rok 2011</t>
  </si>
  <si>
    <t>rok 2012</t>
  </si>
  <si>
    <t>rok 2013</t>
  </si>
  <si>
    <t>další roky</t>
  </si>
  <si>
    <t>výhled</t>
  </si>
  <si>
    <t>Půjčka SFŽP -kanalizace a ČOV</t>
  </si>
  <si>
    <t xml:space="preserve">Úvěr na byty pro důchoce </t>
  </si>
  <si>
    <t>Půjčka ze SFŽP - kanalizace KČ</t>
  </si>
  <si>
    <t>Úvěr z KB - velká kanalizace</t>
  </si>
  <si>
    <t>(krátkodobý úvěr)</t>
  </si>
  <si>
    <t>Úvěr z KB - zámek Linhartovy</t>
  </si>
  <si>
    <t>Půjčka z MMR - povodňové půjčky</t>
  </si>
  <si>
    <t xml:space="preserve"> </t>
  </si>
  <si>
    <t>Krátkodobý kontokorentní úvěr</t>
  </si>
  <si>
    <t>Dlouhodobý úvěr na kanalizaci</t>
  </si>
  <si>
    <t>(převod ze Sdružení Praděd)</t>
  </si>
  <si>
    <t>Z důvodu předfinancovávání investičních akcí byla v roce 2009 uzavřena smlouva na poskytnutí krátkodobého kontokorentního úvěru ve výši 10 000 000,- Kč, z kterého</t>
  </si>
  <si>
    <t>bylo v roce 2014 nebylo čerpáno.</t>
  </si>
  <si>
    <t>Na investiční akci "Dostavba kanalizačního systému Města Albrechtic" byla uzavřena smlouva na poskytnutí dlouhodobého úvěru ve výši do 15 000 000,- Kč.</t>
  </si>
  <si>
    <t>Tento úvěru bude by v roce 2010 čerpán v částce 13 880 tis. Kč  a  také od měsíce března je splácen měsíčně v částce 131 600,- Kč.</t>
  </si>
  <si>
    <t>Finanční vypořádání se státním rozpočtem za rok 2014</t>
  </si>
  <si>
    <t>poskytnuto</t>
  </si>
  <si>
    <t>čerpáno</t>
  </si>
  <si>
    <t>vratka/doplatek</t>
  </si>
  <si>
    <t>Dotace na volby do zastupitelstev obcí</t>
  </si>
  <si>
    <t>vráceno v roce 2015</t>
  </si>
  <si>
    <t>Dotace na volby do Evropského parlamentu</t>
  </si>
  <si>
    <t>Dotace na Implementaci a evaluaci Střednědobého plánu rozvoje sociálních služe Albrechticka</t>
  </si>
  <si>
    <t>dvouletý projekt</t>
  </si>
  <si>
    <t>Finanční vypořádání s rozpočtem kraje za rok 2014</t>
  </si>
  <si>
    <t>Dotace na výdaje na činnost jednotky SDH UZ 14004</t>
  </si>
  <si>
    <t>Dotace na výdaje na činnost jednotky SDH UZ 00211</t>
  </si>
  <si>
    <t>Příspěvky na hospodaření v lesích UZ 00327</t>
  </si>
  <si>
    <t>Město Město Albrechtice - Rozvaha sestavená k 31.12.2014</t>
  </si>
  <si>
    <t>brutto</t>
  </si>
  <si>
    <t>korekce</t>
  </si>
  <si>
    <t>netto</t>
  </si>
  <si>
    <t>Dlouhodobý nehmotný majetek</t>
  </si>
  <si>
    <t>Dlouhodobý hmotný majetek</t>
  </si>
  <si>
    <t xml:space="preserve">  z toho : pozemky  / 031/</t>
  </si>
  <si>
    <t xml:space="preserve">              umělecká dílá a předměty /032/</t>
  </si>
  <si>
    <t xml:space="preserve">              stavby /021/</t>
  </si>
  <si>
    <t xml:space="preserve">              samostatné movité věci /022/</t>
  </si>
  <si>
    <t xml:space="preserve">              drobný dlouhodobý hmotný majetek /028/</t>
  </si>
  <si>
    <t xml:space="preserve">              pořízení dlouhodobého HM /042/</t>
  </si>
  <si>
    <t xml:space="preserve">              poskytnuté zálohy na DHM /052/</t>
  </si>
  <si>
    <t xml:space="preserve">              DHM určený k prodeji /036/</t>
  </si>
  <si>
    <t>Dlouhodobý finanční majetek /061,069/</t>
  </si>
  <si>
    <t>Poskytnuté návratné fin.výpomoci dlouhodobé /462/</t>
  </si>
  <si>
    <t>Dlouhodobé poskytnuté zálohy  /465/</t>
  </si>
  <si>
    <t>Ostatní dlouhodobé pohledávky/469/</t>
  </si>
  <si>
    <t>Materiál na skladě /112/</t>
  </si>
  <si>
    <t>Zboží na skladě /132/</t>
  </si>
  <si>
    <t>Odběratelé  /311/</t>
  </si>
  <si>
    <t>Poskytnuté provozní zálohy /314/</t>
  </si>
  <si>
    <t>Pohledávky za rozpočtovými příjmy /315/</t>
  </si>
  <si>
    <t>Pohledávky za zaměstnanci /335/</t>
  </si>
  <si>
    <t>Daň z přidané hodnoty /343/</t>
  </si>
  <si>
    <t>Pohledávky za státním rozpočtem /346/</t>
  </si>
  <si>
    <t>Pohledávky za rozpočtem ÚSC /348/</t>
  </si>
  <si>
    <t>Poskytnuté  zálohy na dotace /373/</t>
  </si>
  <si>
    <t>Náklady příštích období /381/</t>
  </si>
  <si>
    <t>Příjmy příštích období /385/</t>
  </si>
  <si>
    <t>Dohadné účty aktivní</t>
  </si>
  <si>
    <t>Ostatní krátkodobé pohledávky  /377/</t>
  </si>
  <si>
    <t>Ceniny  /263/</t>
  </si>
  <si>
    <t>Běžný účet HČ /241/</t>
  </si>
  <si>
    <t>Ostatní běžný účet /245/</t>
  </si>
  <si>
    <t>Základní běžný účet /231/</t>
  </si>
  <si>
    <t>Běžné účty peněžních fondů /236/</t>
  </si>
  <si>
    <t>Termínovaný vklad krátkodobý /244/</t>
  </si>
  <si>
    <t>Úhrn aktiv</t>
  </si>
  <si>
    <t>PASIVA</t>
  </si>
  <si>
    <t>Jmění účetní jednotky /401/</t>
  </si>
  <si>
    <t>Dotace na pořízení dlouhodobého majetku /403/</t>
  </si>
  <si>
    <t>Oceňovací rozdíly při změně metody /406/</t>
  </si>
  <si>
    <t>Jiné oceňovací rozdíly /407/</t>
  </si>
  <si>
    <t>Opravy minulých období /408/</t>
  </si>
  <si>
    <t>Ostatní fondy /419/</t>
  </si>
  <si>
    <t>Výsledek hospodaření běžného účetního období /493/</t>
  </si>
  <si>
    <t>Výsledek hospodaření ve schvalovacím řízení /431/</t>
  </si>
  <si>
    <t>Nerozdělený zisk, neuhrazená ztráta minulých let/432/</t>
  </si>
  <si>
    <t>Rezervy  /441/</t>
  </si>
  <si>
    <t>Dlouhodobé  úvěry  /451/</t>
  </si>
  <si>
    <t>Přijaté návratné finanční výpomoci dlouhodobé /452/</t>
  </si>
  <si>
    <t>Dlouhodobé přijaté zálohy /455/</t>
  </si>
  <si>
    <t>Ostatní dlouhodobé závazky /459/</t>
  </si>
  <si>
    <t>Dlouhodobé přijaté zálohy na transfery /472/</t>
  </si>
  <si>
    <t>Krátkodobé  úvěry /281/</t>
  </si>
  <si>
    <t>Dodavatelé  /321/</t>
  </si>
  <si>
    <t>Krátkodobé přijaté zálohy  /324/</t>
  </si>
  <si>
    <t>Závazky z dělené správy   /325/</t>
  </si>
  <si>
    <t>Zaměstnanci  /331/</t>
  </si>
  <si>
    <t>Zúčtování s institucemi SZ a ZP  /336+337/</t>
  </si>
  <si>
    <t>Daň z příjmu   /341/</t>
  </si>
  <si>
    <t>Jiné přímé daně  /342/</t>
  </si>
  <si>
    <t>Daň z přidané hodnoty  /343/</t>
  </si>
  <si>
    <t>Jiné daně a poplatky /344/</t>
  </si>
  <si>
    <t>Závazky ke státnímu rozpočtu /347/</t>
  </si>
  <si>
    <t>Přijaté zálohy na dotace /374/</t>
  </si>
  <si>
    <t>Výdaje příštích období /383/</t>
  </si>
  <si>
    <t>Ostatní krátkodobé závazky /378/</t>
  </si>
  <si>
    <t>Výnosy příštích období /384/</t>
  </si>
  <si>
    <t>Dohadné účty pasivní /389/</t>
  </si>
  <si>
    <t>Úhrn pasiv</t>
  </si>
  <si>
    <t>Přehled pohybů na vybraných majetkových účtech  v pořizovacích cenách za rok 2014</t>
  </si>
  <si>
    <t xml:space="preserve">účet </t>
  </si>
  <si>
    <t>021</t>
  </si>
  <si>
    <t>stavby</t>
  </si>
  <si>
    <t>počáteční stav</t>
  </si>
  <si>
    <t>sociální zařízení zámek Linhartovy</t>
  </si>
  <si>
    <t xml:space="preserve">veřejné osvětlení ulice Úzká </t>
  </si>
  <si>
    <t>TZ úpravna vody - výměna vrat</t>
  </si>
  <si>
    <t>rozšíření vodovodu okály Hynčice</t>
  </si>
  <si>
    <t>veřejné osvětlení ulice Poštovní - Osoblažská</t>
  </si>
  <si>
    <t>rozšíření vodovodu ulice Hašlerova</t>
  </si>
  <si>
    <t>rozdělovací šachta - vodovody</t>
  </si>
  <si>
    <t>kombinovaná houpačka celokovová</t>
  </si>
  <si>
    <t>lanová dráha park B. Smetany</t>
  </si>
  <si>
    <t>pyramida mini s orlím hnízdem</t>
  </si>
  <si>
    <t>zařazení - pomník padlým v I.světové válce v Opavice</t>
  </si>
  <si>
    <t>stavební úpravy budova nám. ČSA 22/20 - šatna a sklad pro VPP</t>
  </si>
  <si>
    <t>veřejné osvětlení Českých Legií / rozvaděč/</t>
  </si>
  <si>
    <t>konečný stav</t>
  </si>
  <si>
    <t>022</t>
  </si>
  <si>
    <t>samostatné movité věci</t>
  </si>
  <si>
    <t>měřící přístroj HD COMPACT ( pro kabelovou televizi, internet)</t>
  </si>
  <si>
    <t>rozvadeč telemetrie GSM-REX ( rozdělovací šachtice)</t>
  </si>
  <si>
    <t>lis na plasty ( sběrný dvůr)</t>
  </si>
  <si>
    <t>rozšíření kamerového systému</t>
  </si>
  <si>
    <t>dálkové měření vody a tepla dům Nemocniční 6</t>
  </si>
  <si>
    <t>konečný zůstatek</t>
  </si>
  <si>
    <t>účet</t>
  </si>
  <si>
    <t>028</t>
  </si>
  <si>
    <t>drobný dl.hmotný majetek</t>
  </si>
  <si>
    <t>pořízení DDHM</t>
  </si>
  <si>
    <t>bezplatné nabytí -  kontejnery od Eko-komu</t>
  </si>
  <si>
    <t>vyřazení DDHM</t>
  </si>
  <si>
    <t>bezplatné předání - darovací smlouva ZŠ Město Albrechtice</t>
  </si>
  <si>
    <t>vyřazení z důvodu odcizení -koše v parku Linhartovy</t>
  </si>
  <si>
    <t>031</t>
  </si>
  <si>
    <t>pozemky</t>
  </si>
  <si>
    <t>bezplatně nabyté pozemky od Moravskoslezského kraje</t>
  </si>
  <si>
    <t>koupené pozemky od Českých drah</t>
  </si>
  <si>
    <t>ocenění pozemků určených k prodeji</t>
  </si>
  <si>
    <t>převedení pozemků určených k prodeji na jiný účet - 036</t>
  </si>
  <si>
    <t>darování pozemků Moravskoslezskému kraji</t>
  </si>
  <si>
    <t>032</t>
  </si>
  <si>
    <t>umělecká díla a předměty</t>
  </si>
  <si>
    <t>036</t>
  </si>
  <si>
    <t>majetek určený k prodeji</t>
  </si>
  <si>
    <t>převod z pozemků oceněných reálnou hodnotou určených k prodeji</t>
  </si>
  <si>
    <t>prodej budovy okálu Pod Hůrkou</t>
  </si>
  <si>
    <t>prodej skladu na Hašlerově ulici</t>
  </si>
  <si>
    <t>úprava ceny prodej budovy okálu Pod Hůrkou</t>
  </si>
  <si>
    <t>061</t>
  </si>
  <si>
    <t>dlouhodobý finanční majetek</t>
  </si>
  <si>
    <t>/Služby obce s.r.o./</t>
  </si>
  <si>
    <t>Přehled investičních výdajů za rok 2014</t>
  </si>
  <si>
    <t>Parag.</t>
  </si>
  <si>
    <t>pořízeno z dotace</t>
  </si>
  <si>
    <t>projektová, geodetická dokumentace lávka U rybníčku v Hynčicích</t>
  </si>
  <si>
    <t>chodník I/57 (ulice Hašlerova)</t>
  </si>
  <si>
    <t>projektová dokumentace přechod pro chodce Nerudova -Osvobození</t>
  </si>
  <si>
    <t xml:space="preserve">rozšíření vodovodu ul. Hašlerova </t>
  </si>
  <si>
    <t xml:space="preserve">rozdělovací šachta Město Albrechtice </t>
  </si>
  <si>
    <t>technické zhodnocení budovy vodárny - rolovací vrata</t>
  </si>
  <si>
    <t>rozšíření vodovodu Hynčice - Okály</t>
  </si>
  <si>
    <t>aktualizace projektové dokumentace kanalizace vilová čtvrť</t>
  </si>
  <si>
    <t>3321</t>
  </si>
  <si>
    <t>doplatek - rekonstrukce sociálního zařízení zámek Linhartovy</t>
  </si>
  <si>
    <t>89 3321</t>
  </si>
  <si>
    <t>rozšíření osvětlení parku v Linhartově o jednu lampu</t>
  </si>
  <si>
    <t>projektová dokumentace zastřešení technologie na koupališti</t>
  </si>
  <si>
    <t>rekonstrukce kabin FK Avízo a hřiště projektová dokumentace</t>
  </si>
  <si>
    <t>herní prvky na dětská hřiště, parky</t>
  </si>
  <si>
    <t>4316 3612</t>
  </si>
  <si>
    <t>projektová dokumentace zateplení fasády dům Nemocniční 6</t>
  </si>
  <si>
    <t>projektová dokumentace na rekonstrukci NP nám. ČSA 15</t>
  </si>
  <si>
    <t>rekonstrukce veřejného osvětlení</t>
  </si>
  <si>
    <t>3639</t>
  </si>
  <si>
    <t>stavební úpravy na šatně pro pracovníky VPP</t>
  </si>
  <si>
    <t>celkem za položku 6121</t>
  </si>
  <si>
    <t>rozvaděč na telemetrii rozdělovací šachta</t>
  </si>
  <si>
    <t>zpracování žádosti o dotaci na další vybavení základní školy</t>
  </si>
  <si>
    <t>(dotace bude v roce 2015)</t>
  </si>
  <si>
    <t>měřící přístroj pro kabelovou televizi, internet</t>
  </si>
  <si>
    <t>soubory měřičů tepla a vody na dálkový přenos Nemocniční 6</t>
  </si>
  <si>
    <t>lis na plasty / sběrný dvůr/</t>
  </si>
  <si>
    <t>celkem za položku 6122</t>
  </si>
  <si>
    <t>celkem za položku 6123</t>
  </si>
  <si>
    <t>nákup pozemku u nádraží</t>
  </si>
  <si>
    <t>investiční příspěvek Mateřská škola / zateplení fasády - dokončení/</t>
  </si>
  <si>
    <t>investiční příspěvek DSO na rekonstrukci veřejného osvětlení</t>
  </si>
  <si>
    <t>investiční příspěvek "Naučná stezka kostely Osoblažska"</t>
  </si>
  <si>
    <t xml:space="preserve">upgrade programu GINIS </t>
  </si>
  <si>
    <t>celkem ostatní položky</t>
  </si>
  <si>
    <t>Celkem investiční výdaje roku 2014</t>
  </si>
  <si>
    <t>Investiční příspěvek na Obnovu veřejného osvětlení ulice Osvobození  je ponížen o částku 71 426,- Kč  - dotace .</t>
  </si>
  <si>
    <t>( akce byla prováděna dobrovolným svazkem obcí - Mikroregion Sdružení obcí Osoblažska)</t>
  </si>
  <si>
    <t>Přehled přijatých  dotací v roce 2014</t>
  </si>
  <si>
    <t>Poskytovatel</t>
  </si>
  <si>
    <t>Název akce</t>
  </si>
  <si>
    <t>Položka zaúčtování</t>
  </si>
  <si>
    <t>UZ</t>
  </si>
  <si>
    <t>orj.</t>
  </si>
  <si>
    <t>Přeposlané dotace ze SR</t>
  </si>
  <si>
    <t>Krajský úřad Ostrava</t>
  </si>
  <si>
    <t>příspěvek na státní správu</t>
  </si>
  <si>
    <t>dotace - Implementace a evaluace Střednědobého plánu rozvoje ..</t>
  </si>
  <si>
    <t>dotace na volby do zastupitelstev obcí</t>
  </si>
  <si>
    <t>dotace na volby do Evropského parlamentu</t>
  </si>
  <si>
    <t>Moravskoslezský kraj</t>
  </si>
  <si>
    <t>neinvestiční dotace na zabezpečení akceschopnosti jednotky SDH</t>
  </si>
  <si>
    <t>příspěvek na hospodaření v lesích</t>
  </si>
  <si>
    <t>Úřad práce ČR</t>
  </si>
  <si>
    <t>neinvestiční dotace na zřízená pracovní místa</t>
  </si>
  <si>
    <t>MŽP - Odbor fondů EU</t>
  </si>
  <si>
    <t>neinvestiční dotace na Revitalizaci retenční nádrže Celňák</t>
  </si>
  <si>
    <t>SFŽP</t>
  </si>
  <si>
    <t>SZIF</t>
  </si>
  <si>
    <t>neinvestiční dotace na zalesňování</t>
  </si>
  <si>
    <t xml:space="preserve">                                  </t>
  </si>
  <si>
    <t>Poskytnuté příspěvky a tranfery rok 2014</t>
  </si>
  <si>
    <t xml:space="preserve">Rozpis položky </t>
  </si>
  <si>
    <t>Neinvestiční transfery spolkům ( občanská sdružení)</t>
  </si>
  <si>
    <t>paragraf</t>
  </si>
  <si>
    <t>Dlouhodobé granty:</t>
  </si>
  <si>
    <t>FK Avízo  Město Albrechtice</t>
  </si>
  <si>
    <t>3419</t>
  </si>
  <si>
    <t>11  3419</t>
  </si>
  <si>
    <t>12  3419</t>
  </si>
  <si>
    <t>80  3429</t>
  </si>
  <si>
    <t>Dobrovolní hasiči - Město Albrechtice</t>
  </si>
  <si>
    <t>1  5512</t>
  </si>
  <si>
    <t>Český svaz zahradkařů</t>
  </si>
  <si>
    <t>71  3429</t>
  </si>
  <si>
    <t>Český svaz kynologů</t>
  </si>
  <si>
    <t>79  3429</t>
  </si>
  <si>
    <t>87  3429</t>
  </si>
  <si>
    <t>Klub důchodců Město Albrechtice</t>
  </si>
  <si>
    <t>86  3429</t>
  </si>
  <si>
    <t>Golf Club Nové Rudíkovy</t>
  </si>
  <si>
    <t>221  3419</t>
  </si>
  <si>
    <t>222  3429</t>
  </si>
  <si>
    <t>Sportovní klub Policie Město Albrechtice</t>
  </si>
  <si>
    <t>220  3419</t>
  </si>
  <si>
    <t>Ostatní příspěvky</t>
  </si>
  <si>
    <t>Štít Albrechtic /FK Avízo/</t>
  </si>
  <si>
    <t>1351 3419</t>
  </si>
  <si>
    <t>FK Avízo  / finanční dar/</t>
  </si>
  <si>
    <t>Celkem pol. 5222:</t>
  </si>
  <si>
    <t>Neinvestiční transfery obecně prospěšným společnostem</t>
  </si>
  <si>
    <t>Help-in Bruntál</t>
  </si>
  <si>
    <t>Manemi</t>
  </si>
  <si>
    <t>Neinvestiční transfery církvím a náboženským společnostem</t>
  </si>
  <si>
    <t>Římskokatolická farnost</t>
  </si>
  <si>
    <t>Slezská diakonie Český Těšín</t>
  </si>
  <si>
    <t>Charita Krnov</t>
  </si>
  <si>
    <t>Ostatní neinvestiční transfery neziskovým a podobným organizacím</t>
  </si>
  <si>
    <t>Sdružení pro výstavbu kom.</t>
  </si>
  <si>
    <t>Svaz obcí a měst ČR</t>
  </si>
  <si>
    <t>Celkem pol .5221 -5229:</t>
  </si>
  <si>
    <t>Ostatní neinvestiční transfery jiným veřejným rozpočtům</t>
  </si>
  <si>
    <t>Policie ČR</t>
  </si>
  <si>
    <t>finanční dar</t>
  </si>
  <si>
    <t>Městská knihovna Bruntál</t>
  </si>
  <si>
    <t>příspěvek</t>
  </si>
  <si>
    <t>Sdružené zdravotní zařízení Krnov</t>
  </si>
  <si>
    <t>Ostatní neinvestiční transfery veřejným rozpočtům územní úrovně</t>
  </si>
  <si>
    <t>Mikroregion Krnovsko</t>
  </si>
  <si>
    <t>členský příspěvek 2014</t>
  </si>
  <si>
    <t>Mikroregion - Sdružení obcí Osoblažska</t>
  </si>
  <si>
    <t>Ostatní investiční transfery veřejným rozpočtům územní úrovně</t>
  </si>
  <si>
    <t xml:space="preserve">investiční příspěvek </t>
  </si>
  <si>
    <t>na projekt Obnova veřejného osvětlení ulice Osvobození</t>
  </si>
  <si>
    <t>na projekt Naučná stezka kostely Osoblažska</t>
  </si>
  <si>
    <t>Neinvestiční transfery mezinárodních organizacím</t>
  </si>
  <si>
    <t>Euroregion Praděd</t>
  </si>
  <si>
    <t>členský příspěvek  2014</t>
  </si>
  <si>
    <t>Soupis pohledávek k 31.12.2014</t>
  </si>
  <si>
    <t>311 - Odběratele</t>
  </si>
  <si>
    <t>314 - Poskytnuté provozní zálohy</t>
  </si>
  <si>
    <t>315 - Pohledávky za rozpočtovými příjmy</t>
  </si>
  <si>
    <t>335 - Pohledávky za zaměstnanci</t>
  </si>
  <si>
    <t>377 – Ostatní krátkodobé pohledávky</t>
  </si>
  <si>
    <t>Rozpis účtu 311 – odběratelé -  k 31. 12. 2014</t>
  </si>
  <si>
    <t>Název účtu</t>
  </si>
  <si>
    <t>Číslo účtu</t>
  </si>
  <si>
    <t>Celkem Kč</t>
  </si>
  <si>
    <t>Poznámky</t>
  </si>
  <si>
    <t>Pronájem pozemků rok 2010-2014</t>
  </si>
  <si>
    <t>311 0003</t>
  </si>
  <si>
    <t>viz inventurní soupis</t>
  </si>
  <si>
    <t>Nájemné BH rok 2010</t>
  </si>
  <si>
    <t>311 0005</t>
  </si>
  <si>
    <t>orj. 2010</t>
  </si>
  <si>
    <t>Nájemné BH rok 2011</t>
  </si>
  <si>
    <t>orj. 2011</t>
  </si>
  <si>
    <t>Nájemné BH rok 2012</t>
  </si>
  <si>
    <t>orj. 2012</t>
  </si>
  <si>
    <t>Nájemné BH rok 2013</t>
  </si>
  <si>
    <t>orj. 2013</t>
  </si>
  <si>
    <t>Nájemné BH rok 2014</t>
  </si>
  <si>
    <t>orj. 2014</t>
  </si>
  <si>
    <t>Exekuční náklady BH</t>
  </si>
  <si>
    <t>311 0008</t>
  </si>
  <si>
    <t>Zřízení TKR rok 2009</t>
  </si>
  <si>
    <t>311 0037</t>
  </si>
  <si>
    <t>orj. 3</t>
  </si>
  <si>
    <t>Poplatky TKR rok 2009</t>
  </si>
  <si>
    <t>orj. 2009</t>
  </si>
  <si>
    <t>Poplatky TKR rok 2010, 2011, 2012,2013,2014</t>
  </si>
  <si>
    <t>311 0038</t>
  </si>
  <si>
    <t>Přepisy smluv TKR rok 2010, 2011, 2012</t>
  </si>
  <si>
    <t>orj. 1</t>
  </si>
  <si>
    <t>Instalace TKR rok 2010, 2011, 2012</t>
  </si>
  <si>
    <t>orj. 2</t>
  </si>
  <si>
    <t>Poplatky INT rok 2009</t>
  </si>
  <si>
    <t>311 0039</t>
  </si>
  <si>
    <t>Poplatky INT rok 2010, 2011, 2012,2013,2014</t>
  </si>
  <si>
    <t>311 0040</t>
  </si>
  <si>
    <t>Zřízení INT rok 2010, 2011</t>
  </si>
  <si>
    <t>Poplatky z prodlení BH</t>
  </si>
  <si>
    <t>311 0061</t>
  </si>
  <si>
    <t>orj. 71, 72</t>
  </si>
  <si>
    <t>Poplatky z prodlení NP</t>
  </si>
  <si>
    <t>311 0062</t>
  </si>
  <si>
    <t>Úklid SP DD – k vyúčtování</t>
  </si>
  <si>
    <t>311 0070</t>
  </si>
  <si>
    <t>orj. 13</t>
  </si>
  <si>
    <t>Servis výtahu DD – k vyúčtování</t>
  </si>
  <si>
    <t>311 0071</t>
  </si>
  <si>
    <t>Vývoz jímek BH – k vyúčtování</t>
  </si>
  <si>
    <t>311 0072</t>
  </si>
  <si>
    <t>orj. 12</t>
  </si>
  <si>
    <t>Vodné, stočné BH – k vyúčtování</t>
  </si>
  <si>
    <t>311 0073</t>
  </si>
  <si>
    <t>Vodné, stočné DD – k vyúčtování</t>
  </si>
  <si>
    <t>311 0074</t>
  </si>
  <si>
    <t>Elektrická energie BH – k vyúčtování</t>
  </si>
  <si>
    <t>311 0075</t>
  </si>
  <si>
    <t>Vodné, stočné NP – k vyúčtování</t>
  </si>
  <si>
    <t>311 0080</t>
  </si>
  <si>
    <t>VS BH 2009</t>
  </si>
  <si>
    <t>311 0085</t>
  </si>
  <si>
    <t>Plyn Osoblažská 1 - k vyúčtování</t>
  </si>
  <si>
    <t>311 0088</t>
  </si>
  <si>
    <t>Plyn Hynčice 27 - k vyúčtování</t>
  </si>
  <si>
    <t>311 0089</t>
  </si>
  <si>
    <t>Čištění komínu BH - k vyúčtování</t>
  </si>
  <si>
    <t>311 0091</t>
  </si>
  <si>
    <t>VS BH 2010</t>
  </si>
  <si>
    <t>311 0092</t>
  </si>
  <si>
    <t xml:space="preserve">Nedoplatek VS BH 2012 </t>
  </si>
  <si>
    <t>311 0098</t>
  </si>
  <si>
    <t>orj. 9429</t>
  </si>
  <si>
    <t>orj. 9456</t>
  </si>
  <si>
    <t>Nedoplatek VS BH 2013</t>
  </si>
  <si>
    <t>311 0103</t>
  </si>
  <si>
    <t>orj. 9431</t>
  </si>
  <si>
    <t>orj. 9445</t>
  </si>
  <si>
    <t>Vystavené faktury  HČ rok 2010-2014</t>
  </si>
  <si>
    <t>311 0210</t>
  </si>
  <si>
    <t>Vystavené faktury rozpočet rok  2012-2014</t>
  </si>
  <si>
    <t>311 0211</t>
  </si>
  <si>
    <t>Přefakturace nákladů z hlavní činnosti</t>
  </si>
  <si>
    <t>311 0303</t>
  </si>
  <si>
    <t>Rozpis účtu 314 – krátkodobé poskytnuté zálohy -  k 31. 12. 2014</t>
  </si>
  <si>
    <t>ČEE a.s.</t>
  </si>
  <si>
    <t>314 0050</t>
  </si>
  <si>
    <t>Centropol, a.s. Ústí nad Labem</t>
  </si>
  <si>
    <t>Ing. Gajdoš František, Krnov</t>
  </si>
  <si>
    <t xml:space="preserve">314 0051 </t>
  </si>
  <si>
    <t>RWE Energie, s.r.o.</t>
  </si>
  <si>
    <t>314 0051</t>
  </si>
  <si>
    <t>Správa železniční dopravní cesty Praha 1</t>
  </si>
  <si>
    <t>314 0063</t>
  </si>
  <si>
    <t>České dráhy a.s. Praha</t>
  </si>
  <si>
    <t>Podíl na fondu oprava Lázeňská 2</t>
  </si>
  <si>
    <t>314 0099</t>
  </si>
  <si>
    <t>Rozpis účtu 335 – pohledávky za zaměstnanci -  k 31. 12. 2014</t>
  </si>
  <si>
    <t>Telefonní hovory prosinec 2014</t>
  </si>
  <si>
    <t>335 0003</t>
  </si>
  <si>
    <t>Rozpis účtu 343 – daň z přidané hodnoty -  k 31. 12. 2014</t>
  </si>
  <si>
    <t>Finanční úřad Krnov</t>
  </si>
  <si>
    <t>343 0040</t>
  </si>
  <si>
    <t>Rozpis účtu 377 – ostatní krátkodobé pohledávky -  k 31. 12. 2014</t>
  </si>
  <si>
    <t>Náklady na pohřby zemřelých</t>
  </si>
  <si>
    <t>377 0103</t>
  </si>
  <si>
    <t>Vyúčtování faktur s přeplatek za energie, plyn</t>
  </si>
  <si>
    <t>377 0136</t>
  </si>
  <si>
    <t>Vyúčtování el. energie HČ - přeplatek</t>
  </si>
  <si>
    <t>377 0308</t>
  </si>
  <si>
    <t>KDF za program HALMARK - dobropis</t>
  </si>
  <si>
    <t>377 0309</t>
  </si>
  <si>
    <t>Rozpis účtu 315 – pohledávky za rozpočtovými příjmy -  k 31. 12. 2014</t>
  </si>
  <si>
    <t>Pronájem hrobových míst</t>
  </si>
  <si>
    <t>315 0010</t>
  </si>
  <si>
    <t>Pokuty životní prostředí</t>
  </si>
  <si>
    <t>315 0012</t>
  </si>
  <si>
    <t>Místní poplatky psi rok 2010-2014</t>
  </si>
  <si>
    <t>315 0013</t>
  </si>
  <si>
    <t>Navýšení místní poplatky psi rok 2007</t>
  </si>
  <si>
    <t xml:space="preserve">315 0013 </t>
  </si>
  <si>
    <t>orj. 7</t>
  </si>
  <si>
    <t>Navýšení místní poplatky psi rok 2008</t>
  </si>
  <si>
    <t>orj. 8</t>
  </si>
  <si>
    <t>Navýšení místní poplatky psi rok 2009</t>
  </si>
  <si>
    <t>orj. 9</t>
  </si>
  <si>
    <t>Místní poplatky psi rok 2007</t>
  </si>
  <si>
    <t>orj. 2007</t>
  </si>
  <si>
    <t>Místní poplatky psi rok 2008</t>
  </si>
  <si>
    <t>orj. 2008</t>
  </si>
  <si>
    <t>Místní poplatky psi rok 2009</t>
  </si>
  <si>
    <t>Místní poplatky psi pokuta</t>
  </si>
  <si>
    <t>orj. 2210</t>
  </si>
  <si>
    <t>Místní poplatky zábor veřejného prostranství</t>
  </si>
  <si>
    <t>315 0014</t>
  </si>
  <si>
    <t>Vystavené faktury rok 2014 /Elektrowin/</t>
  </si>
  <si>
    <t>315 0019</t>
  </si>
  <si>
    <t>Místní poplatky za komunální odpad rok 2010-2014</t>
  </si>
  <si>
    <t>315 0021</t>
  </si>
  <si>
    <t>Navýšení místní poplatky komunální odpad rok 2004</t>
  </si>
  <si>
    <t>orj. 4</t>
  </si>
  <si>
    <t>Navýšení místní poplatky komunální odpad rok 2007</t>
  </si>
  <si>
    <t>Navýšení místní poplatky komunální odpad rok 2008</t>
  </si>
  <si>
    <t>Navýšení místní poplatky komunální odpad rok 2009</t>
  </si>
  <si>
    <t>Místní poplatky komunální odpad rok 2004</t>
  </si>
  <si>
    <t>orj. 2004</t>
  </si>
  <si>
    <t>Místní poplatky komunální odpad rok 2007</t>
  </si>
  <si>
    <t>Místní poplatky komunální odpad rok 2008</t>
  </si>
  <si>
    <t>Místní poplatky komunální odpad rok 2009</t>
  </si>
  <si>
    <t>Místní poplatky komunální odpad rok 2010- 2014</t>
  </si>
  <si>
    <t>315 0022</t>
  </si>
  <si>
    <t>Exekuční náklady rok 2010-2014</t>
  </si>
  <si>
    <t>315 0030</t>
  </si>
  <si>
    <t>Správní poplatky stavební</t>
  </si>
  <si>
    <t>Pokuty přestupková komise</t>
  </si>
  <si>
    <t>315 0053</t>
  </si>
  <si>
    <t>315 0054</t>
  </si>
  <si>
    <t>VHP – místní</t>
  </si>
  <si>
    <t>315 0056</t>
  </si>
  <si>
    <t>orj. 1347</t>
  </si>
  <si>
    <t>Náhrady od pojišťoven za zásahy u doprav. nehod</t>
  </si>
  <si>
    <t>315 0075</t>
  </si>
  <si>
    <t>Ukazatel dluhové služby</t>
  </si>
  <si>
    <t>Daňové příjmy</t>
  </si>
  <si>
    <t>(třída 1)</t>
  </si>
  <si>
    <t>Nedaňové příjmy</t>
  </si>
  <si>
    <t>(třída 2)</t>
  </si>
  <si>
    <t>Příjaté dotace-fin.vztah</t>
  </si>
  <si>
    <t>(4112+4212)</t>
  </si>
  <si>
    <t>Dluhová základna</t>
  </si>
  <si>
    <t>Úroky</t>
  </si>
  <si>
    <t>(5141)</t>
  </si>
  <si>
    <t>Splátky jistina a dluhopisů</t>
  </si>
  <si>
    <t>(8xx2,8xx4)</t>
  </si>
  <si>
    <t>Splátky leasingu</t>
  </si>
  <si>
    <t>(5178)</t>
  </si>
  <si>
    <t>Dluhová služba</t>
  </si>
  <si>
    <t>V roce 2010 bylo na dlouhodobé úvěry zaplaceno 1 988 724,50 Kč a na kontokorentní úvěr 20 369 813,51 Kč, který byl použit na</t>
  </si>
  <si>
    <t xml:space="preserve">překlenovací období, kdy vnikly výdaje na investiční akce pořizovaných z dotací a následně po vyúčtování nám byly peněžní </t>
  </si>
  <si>
    <t>prostředky z dotací zaslány.</t>
  </si>
  <si>
    <t>V roce 2011 bylo na dlouhodobé úvěry zaplaceno 2 083 505,10 Kč a na kontokorentní úvěr 14 924 382,37 Kč, který byl použit na</t>
  </si>
  <si>
    <t xml:space="preserve">                       Informace o hospodařské činnosti města</t>
  </si>
  <si>
    <t>k   31. 12. 2014</t>
  </si>
  <si>
    <t>Rozpis nákladů a výnosů hospodářské činnosti za rok 2014</t>
  </si>
  <si>
    <t xml:space="preserve">Výnosy </t>
  </si>
  <si>
    <t>plán</t>
  </si>
  <si>
    <t>spotřeba materiálu</t>
  </si>
  <si>
    <t>čisté nájemné</t>
  </si>
  <si>
    <t>spotřeba materiálu - vybavovací předměty</t>
  </si>
  <si>
    <t>poplatky z prodlení</t>
  </si>
  <si>
    <t>spotřeba elektrické energie</t>
  </si>
  <si>
    <t>spotřeba plynu</t>
  </si>
  <si>
    <t>ostatní výnosy</t>
  </si>
  <si>
    <t>opravy a údržování revize</t>
  </si>
  <si>
    <t>ostatní služby SIPO poplatky</t>
  </si>
  <si>
    <t>ostatní služby úpravy počítač.programů</t>
  </si>
  <si>
    <t>ostatní služby právník</t>
  </si>
  <si>
    <t>ostatní služby bankovní poplatky</t>
  </si>
  <si>
    <t>náklady soudního řízení</t>
  </si>
  <si>
    <t>ostatní náklady pojištění</t>
  </si>
  <si>
    <t>ostatní náklady přeplatky dávek na byd.</t>
  </si>
  <si>
    <t>ostatní náklady připojení el.energie</t>
  </si>
  <si>
    <t>ostatní náklady zaokrouhlení</t>
  </si>
  <si>
    <t>tvorba opravných položek k pohledávkám</t>
  </si>
  <si>
    <t>náklady z odepsaných pohledávek</t>
  </si>
  <si>
    <t>náklady na nákup DDHM</t>
  </si>
  <si>
    <t>odpisy</t>
  </si>
  <si>
    <t>Celkem bytové:</t>
  </si>
  <si>
    <t>Byty pro důchodce</t>
  </si>
  <si>
    <t xml:space="preserve">čisté nájemné </t>
  </si>
  <si>
    <t>spotřeba materiálu vybavovací předměty</t>
  </si>
  <si>
    <t>poplatek z prodlení</t>
  </si>
  <si>
    <t>spotřeba el. Energie</t>
  </si>
  <si>
    <t>pronájem místnosti v DD</t>
  </si>
  <si>
    <t>poplatky žádost o byt</t>
  </si>
  <si>
    <t>opravy a údržování  - revize</t>
  </si>
  <si>
    <t>ostatní služby - recyklační poplatek</t>
  </si>
  <si>
    <t>ostatní služby - úpravy programu</t>
  </si>
  <si>
    <t>ostatní služby - telefonní hovory</t>
  </si>
  <si>
    <t>mzdové náklady - odměna správce</t>
  </si>
  <si>
    <t>ostatní finan. náklady - pojištění</t>
  </si>
  <si>
    <t>ostatní finan. náklady - zaokrouhlení</t>
  </si>
  <si>
    <t>náklady z vyřazených pohledávek</t>
  </si>
  <si>
    <t>Celkem byty Nemoc. 6</t>
  </si>
  <si>
    <t>Nebytové prostory</t>
  </si>
  <si>
    <t xml:space="preserve">tržby z čistého  nájemného </t>
  </si>
  <si>
    <t>spotřeba energie</t>
  </si>
  <si>
    <t>tržby ze služeb - paušály</t>
  </si>
  <si>
    <t>ostatní výnosy - zaokrouhlení u fa</t>
  </si>
  <si>
    <t>spotřeba vody</t>
  </si>
  <si>
    <t>penále za pozdní úhrady</t>
  </si>
  <si>
    <t>teplo a teplá voda NP paušály</t>
  </si>
  <si>
    <t>ostatní služby - paušál úklid VS</t>
  </si>
  <si>
    <t>ostatní náklady - zaokrouhlení</t>
  </si>
  <si>
    <t>Kabelová televize</t>
  </si>
  <si>
    <t>tržby za provozní poplatky</t>
  </si>
  <si>
    <t xml:space="preserve">instalace kabel.televize </t>
  </si>
  <si>
    <t>reklamy</t>
  </si>
  <si>
    <t>ostatní služby</t>
  </si>
  <si>
    <t>pronájem optického vlákna</t>
  </si>
  <si>
    <t>ostatní služby - provozní poplatky</t>
  </si>
  <si>
    <t>ostatní práce TKR</t>
  </si>
  <si>
    <t>ostatní služby - poštovné</t>
  </si>
  <si>
    <t>provozování kab.telev.Holčovice</t>
  </si>
  <si>
    <t>ostatní služby - telefony</t>
  </si>
  <si>
    <t>ostatní výnosy zaokrouhlení</t>
  </si>
  <si>
    <t>ostatní služby - školení</t>
  </si>
  <si>
    <t>ostatní služby - bankovní poplatky</t>
  </si>
  <si>
    <t>ostatní služby - upgrade měřicího přístr.</t>
  </si>
  <si>
    <t>ostatní služby - nákup program.vybav.</t>
  </si>
  <si>
    <t>mzdové náklady</t>
  </si>
  <si>
    <t>sociální pojištění</t>
  </si>
  <si>
    <t>zdravotní pojištění</t>
  </si>
  <si>
    <t>poplatky za ČT TV</t>
  </si>
  <si>
    <t>ostatní náklady - pojištění</t>
  </si>
  <si>
    <t>nákup DDHM</t>
  </si>
  <si>
    <t>kurzové ztráty</t>
  </si>
  <si>
    <t>spotřeba el.energie</t>
  </si>
  <si>
    <t>ČN smuteční síň</t>
  </si>
  <si>
    <t>SL smuteční síň</t>
  </si>
  <si>
    <t>prodej zboží (mramorové desky)</t>
  </si>
  <si>
    <t>prodej desek kolumbarium</t>
  </si>
  <si>
    <t>ostatní náklady - žaluzie</t>
  </si>
  <si>
    <t>Kopírka</t>
  </si>
  <si>
    <t>tržby za kopírování</t>
  </si>
  <si>
    <t>tržba z prodeje dřeva</t>
  </si>
  <si>
    <t>činnost LOH</t>
  </si>
  <si>
    <t>tržby z prodeje dřeva samovýroba</t>
  </si>
  <si>
    <t>ostatní služby - běžná činnost</t>
  </si>
  <si>
    <t>ostatní náklady - přísp. SVOL</t>
  </si>
  <si>
    <t>pronájem honitby</t>
  </si>
  <si>
    <t>ostatní služby zalesnění zeměd. Půdy</t>
  </si>
  <si>
    <t>dotace na zalesnění z MSK</t>
  </si>
  <si>
    <t>ostatní náklady - projekt k zalesnění</t>
  </si>
  <si>
    <t>dotace na zalesnění zem.půdy</t>
  </si>
  <si>
    <t>ostatní náklady - práce z dotace MSK</t>
  </si>
  <si>
    <t>prodej dřeva park Linhartovy</t>
  </si>
  <si>
    <t>tvorba zákonných rezerv</t>
  </si>
  <si>
    <t>Koupaliště</t>
  </si>
  <si>
    <t>spotřeba materiálu, chemikálie</t>
  </si>
  <si>
    <t>pronájem koupaliště</t>
  </si>
  <si>
    <t>opravy a údržování - revize</t>
  </si>
  <si>
    <t>ostatní služby - rozbory vody</t>
  </si>
  <si>
    <t>Pronájem vodárny</t>
  </si>
  <si>
    <t>ostatní  náklady - pojištění</t>
  </si>
  <si>
    <t>pronájem VAK a ČOV, kanalizace</t>
  </si>
  <si>
    <t>Pronájem parku</t>
  </si>
  <si>
    <t xml:space="preserve">spotřeba el.energie, </t>
  </si>
  <si>
    <t>za služby / dopropis/</t>
  </si>
  <si>
    <t>za pronájem /dobropis/</t>
  </si>
  <si>
    <t>ze el.energii /dobropis/</t>
  </si>
  <si>
    <t>Ostatní</t>
  </si>
  <si>
    <t>tržba z faxování</t>
  </si>
  <si>
    <t>internet</t>
  </si>
  <si>
    <t>tržba za internet</t>
  </si>
  <si>
    <t>poplatek za pračku</t>
  </si>
  <si>
    <t>poplatek za užívání pračky</t>
  </si>
  <si>
    <t>Režie</t>
  </si>
  <si>
    <t>úroky z účtu</t>
  </si>
  <si>
    <t>náhrada mzdy v nemoci</t>
  </si>
  <si>
    <t>opravné položky k pohledávkám</t>
  </si>
  <si>
    <t>silniční daň</t>
  </si>
  <si>
    <t>daň z příjmu</t>
  </si>
  <si>
    <t>Zámek Linhartovy</t>
  </si>
  <si>
    <t>ostatní pronájmy ( jarmarky)</t>
  </si>
  <si>
    <t>Nebytový prostor</t>
  </si>
  <si>
    <t>pronájem zámku na svatby, další</t>
  </si>
  <si>
    <t>Lázeňská 2</t>
  </si>
  <si>
    <t>zaokrouhlení</t>
  </si>
  <si>
    <t>správa fondu</t>
  </si>
  <si>
    <t>Prodeje</t>
  </si>
  <si>
    <t>nákupy zboží k prodeji</t>
  </si>
  <si>
    <t>tržba za prodané zboží</t>
  </si>
  <si>
    <t>Internet kabel.televiz.</t>
  </si>
  <si>
    <t>měsíční poplatky</t>
  </si>
  <si>
    <t xml:space="preserve">ostatní služby </t>
  </si>
  <si>
    <t>ostatní služby telefonní poplatky</t>
  </si>
  <si>
    <t>ostatní služby připojení poplatky</t>
  </si>
  <si>
    <t>mzdové výdaje</t>
  </si>
  <si>
    <t>Celkem :</t>
  </si>
  <si>
    <t>Hospodářský výsledek:</t>
  </si>
  <si>
    <t>výnosy</t>
  </si>
  <si>
    <t>náklady</t>
  </si>
  <si>
    <t>zisk</t>
  </si>
  <si>
    <t>Rekapitulace:</t>
  </si>
  <si>
    <t xml:space="preserve">náklady </t>
  </si>
  <si>
    <t>zisk/ztráta</t>
  </si>
  <si>
    <t>NP zámek Linhartovy</t>
  </si>
  <si>
    <t>Pronájem vod. a ČOV</t>
  </si>
  <si>
    <t>Ostatní - faxování</t>
  </si>
  <si>
    <t xml:space="preserve">           - internet</t>
  </si>
  <si>
    <t xml:space="preserve">           - pračka</t>
  </si>
  <si>
    <t>Prodeje, ostatní</t>
  </si>
  <si>
    <t>Internet v kabel.televizi</t>
  </si>
  <si>
    <t xml:space="preserve">Hospodaření příspěvkových organizací založených městem  </t>
  </si>
  <si>
    <t>Hospodaření založených obchodních společností - Služby obce s.r.o. Město Albrechtice</t>
  </si>
  <si>
    <t>Rozvaha s.r.o.</t>
  </si>
  <si>
    <t>v tis Kč</t>
  </si>
  <si>
    <t>rok 2008</t>
  </si>
  <si>
    <t>Krátkodobé pohledávky</t>
  </si>
  <si>
    <t>Krátkodobý finanční majetek</t>
  </si>
  <si>
    <t>Časové rozlišení</t>
  </si>
  <si>
    <t>Základní kapitál</t>
  </si>
  <si>
    <t>Kapitálové fondy</t>
  </si>
  <si>
    <t>Rezervní fondy</t>
  </si>
  <si>
    <t>Výsledek hospodaření minulých let</t>
  </si>
  <si>
    <t>Výsledek hospodaření běžného účetního období</t>
  </si>
  <si>
    <t>Dlouhodobé závazky</t>
  </si>
  <si>
    <t>Krátkodobé závazky</t>
  </si>
  <si>
    <t>Bankovní úvěry a výpomoci</t>
  </si>
  <si>
    <t>Časové rozlišení, dohadné účty</t>
  </si>
  <si>
    <t>Výkaz zisku a ztrát s.r.o.</t>
  </si>
  <si>
    <t>v tis. Kč.</t>
  </si>
  <si>
    <t>Tržby za prodej zboží</t>
  </si>
  <si>
    <t>Náklady na vynaložené zboží</t>
  </si>
  <si>
    <t>Obchodní marže</t>
  </si>
  <si>
    <t>Výkony</t>
  </si>
  <si>
    <t>Výkonová spotřeba</t>
  </si>
  <si>
    <t>Přidaná hodnota</t>
  </si>
  <si>
    <t>Osobní náklady</t>
  </si>
  <si>
    <t>Daně a poplatky</t>
  </si>
  <si>
    <t>Odpisy dlouhodobého hmotného a nehmot.majet</t>
  </si>
  <si>
    <t>Tržby z dlouhodobého majetku a materiálu</t>
  </si>
  <si>
    <t>Zůstatková cena prodaného dlouh.majetku</t>
  </si>
  <si>
    <t>Změna stavu rezerv a opr.položek</t>
  </si>
  <si>
    <t>Ostatní provozní výnosy</t>
  </si>
  <si>
    <t>Ostatní provozní náklady</t>
  </si>
  <si>
    <t>Výnosové úroky</t>
  </si>
  <si>
    <t>Nákladové úroky</t>
  </si>
  <si>
    <t>Ostatní finanční náklady</t>
  </si>
  <si>
    <t>Finanční výsledek hospodaření</t>
  </si>
  <si>
    <t>Daň z příjmu za běžnou činnost</t>
  </si>
  <si>
    <t>Výsledek hospodaření za běžnou činnost</t>
  </si>
  <si>
    <t>Mimořadné výnosy</t>
  </si>
  <si>
    <t>Mimořadné náklady</t>
  </si>
  <si>
    <t>Mimořádný výsledek hospodaření</t>
  </si>
  <si>
    <t>Výsledek hospodaření za účetní období</t>
  </si>
  <si>
    <t>Výsledek hospodaření před zdaněním</t>
  </si>
  <si>
    <t>Finanční hospodaření PO k 31. 12.2014</t>
  </si>
  <si>
    <t>(Výpis z výkazu Rozvaha)</t>
  </si>
  <si>
    <t>Finanční maj.</t>
  </si>
  <si>
    <t>Přech.účty akt.</t>
  </si>
  <si>
    <t>Vlastní kapitál</t>
  </si>
  <si>
    <t>z toho HV</t>
  </si>
  <si>
    <t>maj.vč.oprávek</t>
  </si>
  <si>
    <t>+přech. účty pas.</t>
  </si>
  <si>
    <t>Mateřská škola</t>
  </si>
  <si>
    <t>Základní škola</t>
  </si>
  <si>
    <t>Výkaz zisku a ztrát příspěvkových organizaci</t>
  </si>
  <si>
    <t>k 31.12.2014 v tis. Kč.</t>
  </si>
  <si>
    <t>hlavní činnost</t>
  </si>
  <si>
    <t>doplňková č.</t>
  </si>
  <si>
    <t>celkem</t>
  </si>
  <si>
    <t>cestovné</t>
  </si>
  <si>
    <t>náklady na reprezentaci</t>
  </si>
  <si>
    <t>zákonné sociální pojištění</t>
  </si>
  <si>
    <t>jiné sociální pojištění</t>
  </si>
  <si>
    <t>zákonné sociální  náklady</t>
  </si>
  <si>
    <t>ostatní náklady z činnosti</t>
  </si>
  <si>
    <t>náklady z drobného dlouh.majetku</t>
  </si>
  <si>
    <t>odpisy dlouh.majetku</t>
  </si>
  <si>
    <t>náklady celkem</t>
  </si>
  <si>
    <t>výnosy z prodeje služeb</t>
  </si>
  <si>
    <t>výnosy z pronájmu</t>
  </si>
  <si>
    <t>čerpání fondů</t>
  </si>
  <si>
    <t>ostatní výnosy z činností</t>
  </si>
  <si>
    <t>výnosy z prodeje materiálu</t>
  </si>
  <si>
    <t>výnosy vybr.míst.vlád.institucí z tran.</t>
  </si>
  <si>
    <t>výnosy celkem</t>
  </si>
  <si>
    <t>výsledek hospodaření před zdan.</t>
  </si>
  <si>
    <t>výsledek hospodaření běžného obd.</t>
  </si>
  <si>
    <t>Přerozdělení výsledků hospodaření příspěvkových organizací za rok 2014</t>
  </si>
  <si>
    <t>Po ukončení hospodářského roku je zřizovatel povinen dle vyhl. MF ČR č. 250/2000 Sb.</t>
  </si>
  <si>
    <t>§ 30, §31, §32 odsouhlasit a potvrdit přerozdělení výsledků hospodařní do fondů</t>
  </si>
  <si>
    <t>jednotlivých</t>
  </si>
  <si>
    <t>ch  organizací.</t>
  </si>
  <si>
    <t>Schváleno radou města dne 13.4.2015- usnesení č.15/8/169</t>
  </si>
  <si>
    <t>stav k 31.12.2014</t>
  </si>
  <si>
    <t>hospod. výsledek</t>
  </si>
  <si>
    <t>stav po přerozděl.</t>
  </si>
  <si>
    <t xml:space="preserve">  Fond odměn</t>
  </si>
  <si>
    <t xml:space="preserve">  Fond reprodukce</t>
  </si>
  <si>
    <t xml:space="preserve">  Fond rezervní</t>
  </si>
  <si>
    <t xml:space="preserve">  Celkem</t>
  </si>
  <si>
    <t>Hospodářský výsledek rok 2014</t>
  </si>
  <si>
    <t>Schváleno radou města dne 13.4.2015  - usnesení č.15/8/170</t>
  </si>
  <si>
    <t>Mateřská škola Město Albrechtice</t>
  </si>
  <si>
    <t>Hospodářský výsledek za rok 2014</t>
  </si>
  <si>
    <t xml:space="preserve">Účetní závěrka Základní školy  a Mateřské školy v Městě Albrechticích za rok 2014 byla schválena </t>
  </si>
  <si>
    <t>radou města dne 13.4.2015 - usnesení č. 15/8/168.</t>
  </si>
  <si>
    <t xml:space="preserve">V souladu se  zákonem  O obcích č. 128/2000 Sb.,  § 16, odst. 2, písmeno d,  a  zákonem  O rozpočtových </t>
  </si>
  <si>
    <t xml:space="preserve">pravidlech územních rozpočtů č. 250/2000 Sb., §17, odst. 6 mohou občané své připomínky k závěrečnému </t>
  </si>
  <si>
    <t xml:space="preserve">účtu uplatnit   p í s e m n ě   do  16. června 2015 na MěÚ město Město Albrechtice odbor finanční a plánovací  </t>
  </si>
  <si>
    <t>nebo ústně na zastupitelstvu města dne  17.června 2015</t>
  </si>
  <si>
    <t>Závěrečný účet města Město Albrechtice je zveřejněn na webových stránkách města.</t>
  </si>
  <si>
    <t>Podrobný rozpis závěrečného účtu a všechny přílohy jsou založeny na finančním a plánovacím odboru MěÚ Město Albrechtice.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</si>
</sst>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@"/>
    <numFmt numFmtId="166" formatCode="#,##0.00"/>
    <numFmt numFmtId="167" formatCode="0.00"/>
    <numFmt numFmtId="168" formatCode="0.00%"/>
    <numFmt numFmtId="169" formatCode="?????"/>
    <numFmt numFmtId="170" formatCode="#,##0"/>
    <numFmt numFmtId="171" formatCode="D/M/YYYY"/>
    <numFmt numFmtId="172" formatCode="#,##0.00\ [$Kč-405];[RED]\-#,##0.00\ [$Kč-405]"/>
    <numFmt numFmtId="173" formatCode="#,###.00"/>
    <numFmt numFmtId="174" formatCode="0"/>
  </numFmts>
  <fonts count="46">
    <font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u val="single"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b/>
      <i/>
      <sz val="10"/>
      <name val="Arial"/>
      <family val="2"/>
    </font>
    <font>
      <b/>
      <u val="single"/>
      <sz val="8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u val="single"/>
      <sz val="12"/>
      <name val="Arial CE"/>
      <family val="2"/>
    </font>
    <font>
      <b/>
      <u val="single"/>
      <sz val="14"/>
      <name val="Arial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u val="single"/>
      <sz val="11"/>
      <name val="Arial CE"/>
      <family val="2"/>
    </font>
    <font>
      <b/>
      <u val="single"/>
      <sz val="9"/>
      <name val="Arial"/>
      <family val="2"/>
    </font>
    <font>
      <b/>
      <u val="single"/>
      <sz val="9"/>
      <name val="Arial CE"/>
      <family val="2"/>
    </font>
    <font>
      <b/>
      <sz val="9"/>
      <name val="Arial CE"/>
      <family val="2"/>
    </font>
    <font>
      <u val="single"/>
      <sz val="9"/>
      <name val="Arial CE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9"/>
      <name val="Arial CE"/>
      <family val="2"/>
    </font>
    <font>
      <sz val="6.5"/>
      <name val="Courier New"/>
      <family val="3"/>
    </font>
    <font>
      <sz val="11"/>
      <name val="Courier New"/>
      <family val="3"/>
    </font>
    <font>
      <b/>
      <sz val="11"/>
      <name val="Courier New"/>
      <family val="3"/>
    </font>
    <font>
      <b/>
      <sz val="6.5"/>
      <name val="Courier New"/>
      <family val="3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8"/>
      <color indexed="10"/>
      <name val="Arial"/>
      <family val="2"/>
    </font>
    <font>
      <b/>
      <sz val="12"/>
      <color indexed="8"/>
      <name val="Arial"/>
      <family val="2"/>
    </font>
    <font>
      <i/>
      <u val="single"/>
      <sz val="1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7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</cellStyleXfs>
  <cellXfs count="509">
    <xf numFmtId="164" fontId="0" fillId="0" borderId="0" xfId="0" applyAlignment="1">
      <alignment/>
    </xf>
    <xf numFmtId="164" fontId="2" fillId="0" borderId="0" xfId="0" applyFont="1" applyAlignment="1">
      <alignment horizontal="right"/>
    </xf>
    <xf numFmtId="164" fontId="3" fillId="2" borderId="0" xfId="0" applyFont="1" applyFill="1" applyAlignment="1">
      <alignment horizontal="left"/>
    </xf>
    <xf numFmtId="164" fontId="0" fillId="2" borderId="0" xfId="0" applyFill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 horizontal="left"/>
    </xf>
    <xf numFmtId="164" fontId="5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6" fillId="0" borderId="0" xfId="0" applyFont="1" applyAlignment="1">
      <alignment/>
    </xf>
    <xf numFmtId="164" fontId="5" fillId="0" borderId="0" xfId="0" applyFont="1" applyAlignment="1">
      <alignment horizontal="right"/>
    </xf>
    <xf numFmtId="164" fontId="2" fillId="3" borderId="0" xfId="0" applyFont="1" applyFill="1" applyAlignment="1">
      <alignment/>
    </xf>
    <xf numFmtId="164" fontId="0" fillId="3" borderId="0" xfId="0" applyFill="1" applyAlignment="1">
      <alignment/>
    </xf>
    <xf numFmtId="164" fontId="0" fillId="0" borderId="0" xfId="0" applyFont="1" applyAlignment="1">
      <alignment horizontal="right"/>
    </xf>
    <xf numFmtId="164" fontId="0" fillId="3" borderId="1" xfId="0" applyFont="1" applyFill="1" applyBorder="1" applyAlignment="1">
      <alignment/>
    </xf>
    <xf numFmtId="165" fontId="0" fillId="0" borderId="1" xfId="0" applyNumberFormat="1" applyFont="1" applyBorder="1" applyAlignment="1">
      <alignment horizontal="right"/>
    </xf>
    <xf numFmtId="164" fontId="0" fillId="0" borderId="1" xfId="0" applyBorder="1" applyAlignment="1">
      <alignment/>
    </xf>
    <xf numFmtId="164" fontId="0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10" fillId="0" borderId="0" xfId="0" applyFont="1" applyAlignment="1">
      <alignment/>
    </xf>
    <xf numFmtId="166" fontId="9" fillId="0" borderId="0" xfId="0" applyNumberFormat="1" applyFont="1" applyAlignment="1">
      <alignment/>
    </xf>
    <xf numFmtId="166" fontId="10" fillId="3" borderId="1" xfId="0" applyNumberFormat="1" applyFont="1" applyFill="1" applyBorder="1" applyAlignment="1">
      <alignment/>
    </xf>
    <xf numFmtId="164" fontId="9" fillId="0" borderId="0" xfId="0" applyFont="1" applyAlignment="1">
      <alignment/>
    </xf>
    <xf numFmtId="166" fontId="0" fillId="0" borderId="1" xfId="0" applyNumberFormat="1" applyBorder="1" applyAlignment="1">
      <alignment/>
    </xf>
    <xf numFmtId="164" fontId="11" fillId="0" borderId="0" xfId="20" applyFont="1">
      <alignment/>
      <protection/>
    </xf>
    <xf numFmtId="164" fontId="1" fillId="0" borderId="0" xfId="20">
      <alignment/>
      <protection/>
    </xf>
    <xf numFmtId="164" fontId="12" fillId="0" borderId="0" xfId="20" applyFont="1" applyAlignment="1">
      <alignment horizontal="center"/>
      <protection/>
    </xf>
    <xf numFmtId="164" fontId="1" fillId="0" borderId="0" xfId="20" applyFont="1" applyAlignment="1">
      <alignment horizontal="center"/>
      <protection/>
    </xf>
    <xf numFmtId="164" fontId="1" fillId="0" borderId="2" xfId="20" applyFont="1" applyBorder="1" applyAlignment="1">
      <alignment/>
      <protection/>
    </xf>
    <xf numFmtId="164" fontId="1" fillId="0" borderId="3" xfId="20" applyFont="1" applyBorder="1" applyAlignment="1">
      <alignment horizontal="center"/>
      <protection/>
    </xf>
    <xf numFmtId="164" fontId="1" fillId="0" borderId="4" xfId="20" applyFont="1" applyBorder="1" applyAlignment="1">
      <alignment horizontal="center"/>
      <protection/>
    </xf>
    <xf numFmtId="164" fontId="1" fillId="0" borderId="5" xfId="20" applyFont="1" applyBorder="1">
      <alignment/>
      <protection/>
    </xf>
    <xf numFmtId="167" fontId="1" fillId="0" borderId="1" xfId="20" applyNumberFormat="1" applyBorder="1">
      <alignment/>
      <protection/>
    </xf>
    <xf numFmtId="167" fontId="1" fillId="0" borderId="6" xfId="20" applyNumberFormat="1" applyBorder="1">
      <alignment/>
      <protection/>
    </xf>
    <xf numFmtId="168" fontId="1" fillId="0" borderId="7" xfId="20" applyNumberFormat="1" applyBorder="1" applyAlignment="1">
      <alignment horizontal="right"/>
      <protection/>
    </xf>
    <xf numFmtId="164" fontId="1" fillId="0" borderId="8" xfId="20" applyFont="1" applyBorder="1">
      <alignment/>
      <protection/>
    </xf>
    <xf numFmtId="167" fontId="1" fillId="0" borderId="9" xfId="20" applyNumberFormat="1" applyBorder="1">
      <alignment/>
      <protection/>
    </xf>
    <xf numFmtId="167" fontId="1" fillId="0" borderId="10" xfId="20" applyNumberFormat="1" applyBorder="1">
      <alignment/>
      <protection/>
    </xf>
    <xf numFmtId="168" fontId="1" fillId="0" borderId="11" xfId="20" applyNumberFormat="1" applyBorder="1" applyAlignment="1">
      <alignment horizontal="right"/>
      <protection/>
    </xf>
    <xf numFmtId="164" fontId="1" fillId="0" borderId="12" xfId="20" applyFont="1" applyBorder="1">
      <alignment/>
      <protection/>
    </xf>
    <xf numFmtId="167" fontId="1" fillId="0" borderId="13" xfId="20" applyNumberFormat="1" applyBorder="1">
      <alignment/>
      <protection/>
    </xf>
    <xf numFmtId="168" fontId="1" fillId="0" borderId="14" xfId="20" applyNumberFormat="1" applyBorder="1">
      <alignment/>
      <protection/>
    </xf>
    <xf numFmtId="164" fontId="1" fillId="0" borderId="0" xfId="23">
      <alignment/>
      <protection/>
    </xf>
    <xf numFmtId="166" fontId="1" fillId="0" borderId="0" xfId="23" applyNumberFormat="1">
      <alignment/>
      <protection/>
    </xf>
    <xf numFmtId="164" fontId="11" fillId="0" borderId="15" xfId="20" applyFont="1" applyBorder="1" applyAlignment="1">
      <alignment horizontal="center"/>
      <protection/>
    </xf>
    <xf numFmtId="169" fontId="1" fillId="0" borderId="16" xfId="20" applyNumberFormat="1" applyFont="1" applyBorder="1" applyAlignment="1">
      <alignment horizontal="left"/>
      <protection/>
    </xf>
    <xf numFmtId="164" fontId="1" fillId="0" borderId="16" xfId="20" applyFont="1" applyBorder="1">
      <alignment/>
      <protection/>
    </xf>
    <xf numFmtId="167" fontId="1" fillId="0" borderId="16" xfId="20" applyNumberFormat="1" applyFont="1" applyBorder="1" applyAlignment="1">
      <alignment horizontal="right"/>
      <protection/>
    </xf>
    <xf numFmtId="168" fontId="1" fillId="0" borderId="16" xfId="20" applyNumberFormat="1" applyFont="1" applyBorder="1" applyAlignment="1">
      <alignment horizontal="right"/>
      <protection/>
    </xf>
    <xf numFmtId="164" fontId="11" fillId="0" borderId="17" xfId="20" applyFont="1" applyBorder="1" applyAlignment="1">
      <alignment horizontal="left"/>
      <protection/>
    </xf>
    <xf numFmtId="164" fontId="11" fillId="0" borderId="17" xfId="20" applyFont="1" applyBorder="1">
      <alignment/>
      <protection/>
    </xf>
    <xf numFmtId="167" fontId="11" fillId="0" borderId="17" xfId="20" applyNumberFormat="1" applyFont="1" applyBorder="1" applyAlignment="1">
      <alignment horizontal="right"/>
      <protection/>
    </xf>
    <xf numFmtId="168" fontId="1" fillId="0" borderId="17" xfId="20" applyNumberFormat="1" applyBorder="1" applyAlignment="1">
      <alignment horizontal="right"/>
      <protection/>
    </xf>
    <xf numFmtId="164" fontId="11" fillId="0" borderId="15" xfId="20" applyFont="1" applyBorder="1" applyAlignment="1">
      <alignment horizontal="left"/>
      <protection/>
    </xf>
    <xf numFmtId="164" fontId="11" fillId="0" borderId="15" xfId="20" applyFont="1" applyBorder="1">
      <alignment/>
      <protection/>
    </xf>
    <xf numFmtId="167" fontId="11" fillId="0" borderId="15" xfId="20" applyNumberFormat="1" applyFont="1" applyBorder="1" applyAlignment="1">
      <alignment horizontal="right"/>
      <protection/>
    </xf>
    <xf numFmtId="168" fontId="1" fillId="0" borderId="15" xfId="20" applyNumberFormat="1" applyBorder="1" applyAlignment="1">
      <alignment horizontal="right"/>
      <protection/>
    </xf>
    <xf numFmtId="164" fontId="11" fillId="0" borderId="15" xfId="23" applyFont="1" applyBorder="1" applyAlignment="1">
      <alignment horizontal="left"/>
      <protection/>
    </xf>
    <xf numFmtId="164" fontId="11" fillId="0" borderId="15" xfId="23" applyFont="1" applyBorder="1">
      <alignment/>
      <protection/>
    </xf>
    <xf numFmtId="166" fontId="11" fillId="0" borderId="15" xfId="23" applyNumberFormat="1" applyFont="1" applyBorder="1" applyAlignment="1">
      <alignment horizontal="right"/>
      <protection/>
    </xf>
    <xf numFmtId="168" fontId="1" fillId="0" borderId="15" xfId="23" applyNumberFormat="1" applyBorder="1" applyAlignment="1">
      <alignment horizontal="right"/>
      <protection/>
    </xf>
    <xf numFmtId="164" fontId="11" fillId="0" borderId="17" xfId="23" applyFont="1" applyBorder="1" applyAlignment="1">
      <alignment horizontal="left"/>
      <protection/>
    </xf>
    <xf numFmtId="164" fontId="11" fillId="0" borderId="17" xfId="23" applyFont="1" applyBorder="1">
      <alignment/>
      <protection/>
    </xf>
    <xf numFmtId="166" fontId="11" fillId="0" borderId="17" xfId="23" applyNumberFormat="1" applyFont="1" applyBorder="1" applyAlignment="1">
      <alignment horizontal="right"/>
      <protection/>
    </xf>
    <xf numFmtId="168" fontId="1" fillId="0" borderId="17" xfId="23" applyNumberFormat="1" applyBorder="1" applyAlignment="1">
      <alignment horizontal="right"/>
      <protection/>
    </xf>
    <xf numFmtId="169" fontId="1" fillId="0" borderId="16" xfId="23" applyNumberFormat="1" applyFont="1" applyBorder="1" applyAlignment="1">
      <alignment horizontal="left"/>
      <protection/>
    </xf>
    <xf numFmtId="164" fontId="1" fillId="0" borderId="16" xfId="23" applyFont="1" applyBorder="1">
      <alignment/>
      <protection/>
    </xf>
    <xf numFmtId="166" fontId="1" fillId="0" borderId="16" xfId="23" applyNumberFormat="1" applyFont="1" applyBorder="1" applyAlignment="1">
      <alignment horizontal="right"/>
      <protection/>
    </xf>
    <xf numFmtId="168" fontId="1" fillId="0" borderId="16" xfId="23" applyNumberFormat="1" applyFont="1" applyBorder="1" applyAlignment="1">
      <alignment horizontal="right"/>
      <protection/>
    </xf>
    <xf numFmtId="164" fontId="11" fillId="0" borderId="0" xfId="21" applyFont="1" applyBorder="1" applyAlignment="1">
      <alignment horizontal="left"/>
      <protection/>
    </xf>
    <xf numFmtId="164" fontId="11" fillId="0" borderId="0" xfId="21" applyFont="1" applyBorder="1">
      <alignment/>
      <protection/>
    </xf>
    <xf numFmtId="166" fontId="11" fillId="0" borderId="0" xfId="21" applyNumberFormat="1" applyFont="1" applyBorder="1" applyAlignment="1">
      <alignment horizontal="right"/>
      <protection/>
    </xf>
    <xf numFmtId="166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4" fontId="0" fillId="0" borderId="0" xfId="0" applyFill="1" applyAlignment="1">
      <alignment/>
    </xf>
    <xf numFmtId="164" fontId="11" fillId="0" borderId="2" xfId="20" applyFont="1" applyBorder="1" applyAlignment="1">
      <alignment/>
      <protection/>
    </xf>
    <xf numFmtId="164" fontId="11" fillId="0" borderId="3" xfId="20" applyFont="1" applyBorder="1" applyAlignment="1">
      <alignment horizontal="center"/>
      <protection/>
    </xf>
    <xf numFmtId="164" fontId="11" fillId="0" borderId="4" xfId="20" applyFont="1" applyBorder="1" applyAlignment="1">
      <alignment horizontal="center"/>
      <protection/>
    </xf>
    <xf numFmtId="164" fontId="1" fillId="0" borderId="0" xfId="22">
      <alignment/>
      <protection/>
    </xf>
    <xf numFmtId="166" fontId="1" fillId="0" borderId="0" xfId="22" applyNumberFormat="1">
      <alignment/>
      <protection/>
    </xf>
    <xf numFmtId="164" fontId="11" fillId="0" borderId="18" xfId="20" applyFont="1" applyBorder="1" applyAlignment="1">
      <alignment horizontal="center"/>
      <protection/>
    </xf>
    <xf numFmtId="164" fontId="11" fillId="0" borderId="19" xfId="20" applyFont="1" applyBorder="1" applyAlignment="1">
      <alignment horizontal="center"/>
      <protection/>
    </xf>
    <xf numFmtId="164" fontId="11" fillId="0" borderId="20" xfId="20" applyFont="1" applyBorder="1" applyAlignment="1">
      <alignment horizontal="center"/>
      <protection/>
    </xf>
    <xf numFmtId="164" fontId="1" fillId="0" borderId="21" xfId="20" applyFont="1" applyBorder="1" applyAlignment="1">
      <alignment horizontal="left"/>
      <protection/>
    </xf>
    <xf numFmtId="164" fontId="1" fillId="0" borderId="22" xfId="20" applyFont="1" applyBorder="1">
      <alignment/>
      <protection/>
    </xf>
    <xf numFmtId="167" fontId="1" fillId="0" borderId="22" xfId="20" applyNumberFormat="1" applyFont="1" applyBorder="1" applyAlignment="1">
      <alignment horizontal="right"/>
      <protection/>
    </xf>
    <xf numFmtId="168" fontId="1" fillId="0" borderId="23" xfId="20" applyNumberFormat="1" applyFont="1" applyBorder="1" applyAlignment="1">
      <alignment horizontal="right"/>
      <protection/>
    </xf>
    <xf numFmtId="164" fontId="1" fillId="4" borderId="5" xfId="20" applyFont="1" applyFill="1" applyBorder="1" applyAlignment="1">
      <alignment horizontal="left"/>
      <protection/>
    </xf>
    <xf numFmtId="164" fontId="1" fillId="4" borderId="1" xfId="20" applyFont="1" applyFill="1" applyBorder="1">
      <alignment/>
      <protection/>
    </xf>
    <xf numFmtId="167" fontId="1" fillId="4" borderId="1" xfId="20" applyNumberFormat="1" applyFont="1" applyFill="1" applyBorder="1" applyAlignment="1">
      <alignment horizontal="right"/>
      <protection/>
    </xf>
    <xf numFmtId="168" fontId="1" fillId="4" borderId="7" xfId="20" applyNumberFormat="1" applyFont="1" applyFill="1" applyBorder="1" applyAlignment="1">
      <alignment horizontal="right"/>
      <protection/>
    </xf>
    <xf numFmtId="164" fontId="11" fillId="4" borderId="5" xfId="20" applyFont="1" applyFill="1" applyBorder="1" applyAlignment="1">
      <alignment horizontal="left"/>
      <protection/>
    </xf>
    <xf numFmtId="164" fontId="11" fillId="4" borderId="1" xfId="20" applyFont="1" applyFill="1" applyBorder="1">
      <alignment/>
      <protection/>
    </xf>
    <xf numFmtId="167" fontId="11" fillId="4" borderId="1" xfId="20" applyNumberFormat="1" applyFont="1" applyFill="1" applyBorder="1" applyAlignment="1">
      <alignment horizontal="right"/>
      <protection/>
    </xf>
    <xf numFmtId="168" fontId="11" fillId="4" borderId="7" xfId="20" applyNumberFormat="1" applyFont="1" applyFill="1" applyBorder="1" applyAlignment="1">
      <alignment horizontal="right"/>
      <protection/>
    </xf>
    <xf numFmtId="164" fontId="11" fillId="5" borderId="18" xfId="20" applyFont="1" applyFill="1" applyBorder="1" applyAlignment="1">
      <alignment horizontal="left"/>
      <protection/>
    </xf>
    <xf numFmtId="164" fontId="11" fillId="5" borderId="19" xfId="20" applyFont="1" applyFill="1" applyBorder="1">
      <alignment/>
      <protection/>
    </xf>
    <xf numFmtId="167" fontId="11" fillId="5" borderId="19" xfId="20" applyNumberFormat="1" applyFont="1" applyFill="1" applyBorder="1" applyAlignment="1">
      <alignment horizontal="right"/>
      <protection/>
    </xf>
    <xf numFmtId="168" fontId="1" fillId="5" borderId="20" xfId="20" applyNumberFormat="1" applyFill="1" applyBorder="1" applyAlignment="1">
      <alignment horizontal="right"/>
      <protection/>
    </xf>
    <xf numFmtId="164" fontId="11" fillId="0" borderId="18" xfId="22" applyFont="1" applyBorder="1" applyAlignment="1">
      <alignment horizontal="center"/>
      <protection/>
    </xf>
    <xf numFmtId="164" fontId="11" fillId="0" borderId="19" xfId="22" applyFont="1" applyBorder="1" applyAlignment="1">
      <alignment horizontal="center"/>
      <protection/>
    </xf>
    <xf numFmtId="166" fontId="11" fillId="0" borderId="19" xfId="22" applyNumberFormat="1" applyFont="1" applyBorder="1" applyAlignment="1">
      <alignment horizontal="center"/>
      <protection/>
    </xf>
    <xf numFmtId="164" fontId="11" fillId="0" borderId="20" xfId="22" applyFont="1" applyBorder="1" applyAlignment="1">
      <alignment horizontal="center"/>
      <protection/>
    </xf>
    <xf numFmtId="164" fontId="11" fillId="0" borderId="0" xfId="22" applyFont="1">
      <alignment/>
      <protection/>
    </xf>
    <xf numFmtId="166" fontId="1" fillId="0" borderId="0" xfId="22" applyNumberFormat="1" applyAlignment="1">
      <alignment horizontal="center"/>
      <protection/>
    </xf>
    <xf numFmtId="164" fontId="11" fillId="4" borderId="5" xfId="22" applyFont="1" applyFill="1" applyBorder="1" applyAlignment="1">
      <alignment horizontal="left"/>
      <protection/>
    </xf>
    <xf numFmtId="164" fontId="11" fillId="4" borderId="1" xfId="22" applyFont="1" applyFill="1" applyBorder="1">
      <alignment/>
      <protection/>
    </xf>
    <xf numFmtId="166" fontId="11" fillId="4" borderId="1" xfId="22" applyNumberFormat="1" applyFont="1" applyFill="1" applyBorder="1" applyAlignment="1">
      <alignment horizontal="right"/>
      <protection/>
    </xf>
    <xf numFmtId="168" fontId="11" fillId="4" borderId="7" xfId="22" applyNumberFormat="1" applyFont="1" applyFill="1" applyBorder="1" applyAlignment="1">
      <alignment horizontal="right"/>
      <protection/>
    </xf>
    <xf numFmtId="164" fontId="1" fillId="4" borderId="5" xfId="22" applyFont="1" applyFill="1" applyBorder="1" applyAlignment="1">
      <alignment horizontal="left"/>
      <protection/>
    </xf>
    <xf numFmtId="164" fontId="1" fillId="4" borderId="1" xfId="22" applyFont="1" applyFill="1" applyBorder="1">
      <alignment/>
      <protection/>
    </xf>
    <xf numFmtId="166" fontId="1" fillId="4" borderId="1" xfId="22" applyNumberFormat="1" applyFont="1" applyFill="1" applyBorder="1" applyAlignment="1">
      <alignment horizontal="right"/>
      <protection/>
    </xf>
    <xf numFmtId="168" fontId="1" fillId="4" borderId="7" xfId="22" applyNumberFormat="1" applyFont="1" applyFill="1" applyBorder="1" applyAlignment="1">
      <alignment horizontal="right"/>
      <protection/>
    </xf>
    <xf numFmtId="164" fontId="11" fillId="5" borderId="18" xfId="22" applyFont="1" applyFill="1" applyBorder="1" applyAlignment="1">
      <alignment horizontal="left"/>
      <protection/>
    </xf>
    <xf numFmtId="164" fontId="11" fillId="5" borderId="19" xfId="22" applyFont="1" applyFill="1" applyBorder="1">
      <alignment/>
      <protection/>
    </xf>
    <xf numFmtId="166" fontId="11" fillId="5" borderId="19" xfId="22" applyNumberFormat="1" applyFont="1" applyFill="1" applyBorder="1" applyAlignment="1">
      <alignment horizontal="right"/>
      <protection/>
    </xf>
    <xf numFmtId="168" fontId="1" fillId="5" borderId="20" xfId="22" applyNumberFormat="1" applyFill="1" applyBorder="1" applyAlignment="1">
      <alignment horizontal="right"/>
      <protection/>
    </xf>
    <xf numFmtId="164" fontId="11" fillId="0" borderId="0" xfId="22" applyFont="1" applyFill="1" applyBorder="1" applyAlignment="1">
      <alignment horizontal="left"/>
      <protection/>
    </xf>
    <xf numFmtId="164" fontId="11" fillId="0" borderId="0" xfId="22" applyFont="1" applyFill="1" applyBorder="1">
      <alignment/>
      <protection/>
    </xf>
    <xf numFmtId="167" fontId="11" fillId="0" borderId="0" xfId="22" applyNumberFormat="1" applyFont="1" applyFill="1" applyBorder="1" applyAlignment="1">
      <alignment horizontal="right"/>
      <protection/>
    </xf>
    <xf numFmtId="164" fontId="0" fillId="0" borderId="0" xfId="0" applyFill="1" applyBorder="1" applyAlignment="1">
      <alignment/>
    </xf>
    <xf numFmtId="164" fontId="13" fillId="0" borderId="0" xfId="0" applyFont="1" applyAlignment="1">
      <alignment/>
    </xf>
    <xf numFmtId="164" fontId="6" fillId="6" borderId="1" xfId="0" applyFont="1" applyFill="1" applyBorder="1" applyAlignment="1">
      <alignment horizontal="center"/>
    </xf>
    <xf numFmtId="164" fontId="6" fillId="6" borderId="1" xfId="0" applyFont="1" applyFill="1" applyBorder="1" applyAlignment="1">
      <alignment/>
    </xf>
    <xf numFmtId="166" fontId="6" fillId="6" borderId="1" xfId="0" applyNumberFormat="1" applyFont="1" applyFill="1" applyBorder="1" applyAlignment="1">
      <alignment/>
    </xf>
    <xf numFmtId="164" fontId="13" fillId="0" borderId="0" xfId="0" applyFont="1" applyBorder="1" applyAlignment="1">
      <alignment/>
    </xf>
    <xf numFmtId="164" fontId="0" fillId="0" borderId="1" xfId="0" applyFont="1" applyBorder="1" applyAlignment="1">
      <alignment horizontal="center" vertical="center" wrapText="1"/>
    </xf>
    <xf numFmtId="166" fontId="14" fillId="0" borderId="1" xfId="0" applyNumberFormat="1" applyFont="1" applyBorder="1" applyAlignment="1">
      <alignment/>
    </xf>
    <xf numFmtId="166" fontId="15" fillId="6" borderId="1" xfId="0" applyNumberFormat="1" applyFont="1" applyFill="1" applyBorder="1" applyAlignment="1">
      <alignment/>
    </xf>
    <xf numFmtId="164" fontId="6" fillId="0" borderId="0" xfId="0" applyFont="1" applyFill="1" applyBorder="1" applyAlignment="1">
      <alignment/>
    </xf>
    <xf numFmtId="164" fontId="15" fillId="6" borderId="1" xfId="0" applyFont="1" applyFill="1" applyBorder="1" applyAlignment="1">
      <alignment horizontal="center" vertical="center"/>
    </xf>
    <xf numFmtId="164" fontId="15" fillId="6" borderId="1" xfId="0" applyFont="1" applyFill="1" applyBorder="1" applyAlignment="1">
      <alignment horizontal="center" vertical="center" shrinkToFit="1"/>
    </xf>
    <xf numFmtId="164" fontId="15" fillId="6" borderId="1" xfId="0" applyFont="1" applyFill="1" applyBorder="1" applyAlignment="1">
      <alignment wrapText="1"/>
    </xf>
    <xf numFmtId="164" fontId="15" fillId="6" borderId="1" xfId="0" applyFont="1" applyFill="1" applyBorder="1" applyAlignment="1">
      <alignment horizontal="center" vertical="center" wrapText="1"/>
    </xf>
    <xf numFmtId="164" fontId="16" fillId="0" borderId="0" xfId="0" applyFont="1" applyAlignment="1">
      <alignment/>
    </xf>
    <xf numFmtId="164" fontId="16" fillId="0" borderId="1" xfId="0" applyFont="1" applyBorder="1" applyAlignment="1">
      <alignment/>
    </xf>
    <xf numFmtId="164" fontId="16" fillId="0" borderId="6" xfId="0" applyFont="1" applyFill="1" applyBorder="1" applyAlignment="1">
      <alignment/>
    </xf>
    <xf numFmtId="164" fontId="16" fillId="0" borderId="24" xfId="0" applyFont="1" applyFill="1" applyBorder="1" applyAlignment="1">
      <alignment shrinkToFit="1"/>
    </xf>
    <xf numFmtId="166" fontId="16" fillId="0" borderId="1" xfId="0" applyNumberFormat="1" applyFont="1" applyBorder="1" applyAlignment="1">
      <alignment/>
    </xf>
    <xf numFmtId="164" fontId="16" fillId="0" borderId="6" xfId="0" applyFont="1" applyFill="1" applyBorder="1" applyAlignment="1">
      <alignment shrinkToFit="1"/>
    </xf>
    <xf numFmtId="164" fontId="16" fillId="0" borderId="24" xfId="0" applyFont="1" applyFill="1" applyBorder="1" applyAlignment="1">
      <alignment/>
    </xf>
    <xf numFmtId="164" fontId="6" fillId="6" borderId="6" xfId="0" applyFont="1" applyFill="1" applyBorder="1" applyAlignment="1">
      <alignment shrinkToFit="1"/>
    </xf>
    <xf numFmtId="164" fontId="0" fillId="6" borderId="24" xfId="0" applyFill="1" applyBorder="1" applyAlignment="1">
      <alignment shrinkToFit="1"/>
    </xf>
    <xf numFmtId="166" fontId="16" fillId="6" borderId="1" xfId="0" applyNumberFormat="1" applyFont="1" applyFill="1" applyBorder="1" applyAlignment="1">
      <alignment/>
    </xf>
    <xf numFmtId="164" fontId="5" fillId="2" borderId="0" xfId="0" applyFont="1" applyFill="1" applyAlignment="1">
      <alignment/>
    </xf>
    <xf numFmtId="164" fontId="17" fillId="0" borderId="0" xfId="0" applyFont="1" applyAlignment="1">
      <alignment/>
    </xf>
    <xf numFmtId="166" fontId="6" fillId="0" borderId="0" xfId="0" applyNumberFormat="1" applyFont="1" applyAlignment="1">
      <alignment/>
    </xf>
    <xf numFmtId="166" fontId="6" fillId="0" borderId="0" xfId="0" applyNumberFormat="1" applyFont="1" applyAlignment="1">
      <alignment horizontal="right"/>
    </xf>
    <xf numFmtId="166" fontId="0" fillId="0" borderId="0" xfId="0" applyNumberFormat="1" applyAlignment="1">
      <alignment/>
    </xf>
    <xf numFmtId="164" fontId="2" fillId="0" borderId="0" xfId="0" applyFont="1" applyAlignment="1">
      <alignment/>
    </xf>
    <xf numFmtId="166" fontId="6" fillId="7" borderId="0" xfId="0" applyNumberFormat="1" applyFont="1" applyFill="1" applyAlignment="1">
      <alignment/>
    </xf>
    <xf numFmtId="164" fontId="0" fillId="0" borderId="0" xfId="0" applyFont="1" applyAlignment="1">
      <alignment/>
    </xf>
    <xf numFmtId="166" fontId="0" fillId="7" borderId="0" xfId="0" applyNumberFormat="1" applyFont="1" applyFill="1" applyAlignment="1">
      <alignment/>
    </xf>
    <xf numFmtId="166" fontId="0" fillId="0" borderId="0" xfId="0" applyNumberFormat="1" applyFont="1" applyAlignment="1">
      <alignment/>
    </xf>
    <xf numFmtId="164" fontId="6" fillId="8" borderId="0" xfId="0" applyFont="1" applyFill="1" applyAlignment="1">
      <alignment/>
    </xf>
    <xf numFmtId="166" fontId="6" fillId="8" borderId="0" xfId="0" applyNumberFormat="1" applyFont="1" applyFill="1" applyAlignment="1">
      <alignment/>
    </xf>
    <xf numFmtId="164" fontId="5" fillId="2" borderId="0" xfId="0" applyFont="1" applyFill="1" applyBorder="1" applyAlignment="1">
      <alignment/>
    </xf>
    <xf numFmtId="166" fontId="5" fillId="2" borderId="0" xfId="0" applyNumberFormat="1" applyFont="1" applyFill="1" applyBorder="1" applyAlignment="1">
      <alignment horizontal="center"/>
    </xf>
    <xf numFmtId="164" fontId="0" fillId="2" borderId="0" xfId="0" applyFill="1" applyBorder="1" applyAlignment="1">
      <alignment/>
    </xf>
    <xf numFmtId="166" fontId="0" fillId="2" borderId="0" xfId="0" applyNumberFormat="1" applyFill="1" applyBorder="1" applyAlignment="1">
      <alignment/>
    </xf>
    <xf numFmtId="164" fontId="0" fillId="0" borderId="25" xfId="0" applyFont="1" applyBorder="1" applyAlignment="1">
      <alignment/>
    </xf>
    <xf numFmtId="164" fontId="0" fillId="0" borderId="25" xfId="0" applyBorder="1" applyAlignment="1">
      <alignment/>
    </xf>
    <xf numFmtId="166" fontId="0" fillId="0" borderId="25" xfId="0" applyNumberFormat="1" applyFont="1" applyBorder="1" applyAlignment="1">
      <alignment/>
    </xf>
    <xf numFmtId="164" fontId="6" fillId="0" borderId="0" xfId="0" applyFont="1" applyBorder="1" applyAlignment="1">
      <alignment/>
    </xf>
    <xf numFmtId="166" fontId="6" fillId="0" borderId="0" xfId="0" applyNumberFormat="1" applyFont="1" applyBorder="1" applyAlignment="1">
      <alignment/>
    </xf>
    <xf numFmtId="164" fontId="18" fillId="0" borderId="0" xfId="0" applyFont="1" applyBorder="1" applyAlignment="1">
      <alignment/>
    </xf>
    <xf numFmtId="166" fontId="0" fillId="0" borderId="25" xfId="0" applyNumberFormat="1" applyBorder="1" applyAlignment="1">
      <alignment/>
    </xf>
    <xf numFmtId="164" fontId="14" fillId="0" borderId="0" xfId="0" applyFont="1" applyBorder="1" applyAlignment="1">
      <alignment/>
    </xf>
    <xf numFmtId="166" fontId="14" fillId="0" borderId="0" xfId="0" applyNumberFormat="1" applyFont="1" applyBorder="1" applyAlignment="1">
      <alignment/>
    </xf>
    <xf numFmtId="164" fontId="14" fillId="0" borderId="0" xfId="0" applyFont="1" applyAlignment="1">
      <alignment/>
    </xf>
    <xf numFmtId="164" fontId="19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6" fontId="0" fillId="0" borderId="0" xfId="0" applyNumberFormat="1" applyFont="1" applyBorder="1" applyAlignment="1">
      <alignment/>
    </xf>
    <xf numFmtId="164" fontId="2" fillId="0" borderId="0" xfId="0" applyFont="1" applyBorder="1" applyAlignment="1">
      <alignment/>
    </xf>
    <xf numFmtId="166" fontId="2" fillId="0" borderId="0" xfId="0" applyNumberFormat="1" applyFont="1" applyBorder="1" applyAlignment="1">
      <alignment/>
    </xf>
    <xf numFmtId="166" fontId="14" fillId="0" borderId="0" xfId="0" applyNumberFormat="1" applyFont="1" applyBorder="1" applyAlignment="1">
      <alignment horizontal="center"/>
    </xf>
    <xf numFmtId="164" fontId="14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right"/>
    </xf>
    <xf numFmtId="170" fontId="14" fillId="0" borderId="0" xfId="0" applyNumberFormat="1" applyFont="1" applyBorder="1" applyAlignment="1">
      <alignment horizontal="center"/>
    </xf>
    <xf numFmtId="164" fontId="18" fillId="0" borderId="0" xfId="0" applyFont="1" applyBorder="1" applyAlignment="1">
      <alignment horizontal="center"/>
    </xf>
    <xf numFmtId="164" fontId="14" fillId="0" borderId="0" xfId="0" applyFont="1" applyBorder="1" applyAlignment="1">
      <alignment horizontal="left"/>
    </xf>
    <xf numFmtId="164" fontId="14" fillId="0" borderId="0" xfId="0" applyNumberFormat="1" applyFont="1" applyBorder="1" applyAlignment="1">
      <alignment/>
    </xf>
    <xf numFmtId="164" fontId="0" fillId="0" borderId="0" xfId="0" applyBorder="1" applyAlignment="1">
      <alignment horizontal="right"/>
    </xf>
    <xf numFmtId="166" fontId="20" fillId="0" borderId="0" xfId="0" applyNumberFormat="1" applyFont="1" applyBorder="1" applyAlignment="1">
      <alignment/>
    </xf>
    <xf numFmtId="166" fontId="14" fillId="0" borderId="0" xfId="0" applyNumberFormat="1" applyFont="1" applyAlignment="1">
      <alignment/>
    </xf>
    <xf numFmtId="166" fontId="18" fillId="0" borderId="0" xfId="0" applyNumberFormat="1" applyFont="1" applyAlignment="1">
      <alignment/>
    </xf>
    <xf numFmtId="164" fontId="0" fillId="0" borderId="26" xfId="0" applyBorder="1" applyAlignment="1">
      <alignment/>
    </xf>
    <xf numFmtId="166" fontId="14" fillId="0" borderId="27" xfId="0" applyNumberFormat="1" applyFont="1" applyBorder="1" applyAlignment="1">
      <alignment horizontal="center"/>
    </xf>
    <xf numFmtId="166" fontId="18" fillId="0" borderId="28" xfId="0" applyNumberFormat="1" applyFont="1" applyBorder="1" applyAlignment="1">
      <alignment horizontal="center"/>
    </xf>
    <xf numFmtId="164" fontId="0" fillId="0" borderId="27" xfId="0" applyBorder="1" applyAlignment="1">
      <alignment/>
    </xf>
    <xf numFmtId="164" fontId="18" fillId="0" borderId="16" xfId="0" applyFont="1" applyBorder="1" applyAlignment="1">
      <alignment horizontal="center"/>
    </xf>
    <xf numFmtId="166" fontId="14" fillId="0" borderId="29" xfId="0" applyNumberFormat="1" applyFont="1" applyBorder="1" applyAlignment="1">
      <alignment horizontal="center"/>
    </xf>
    <xf numFmtId="166" fontId="14" fillId="0" borderId="30" xfId="0" applyNumberFormat="1" applyFont="1" applyBorder="1" applyAlignment="1">
      <alignment horizontal="left"/>
    </xf>
    <xf numFmtId="166" fontId="14" fillId="0" borderId="31" xfId="0" applyNumberFormat="1" applyFont="1" applyBorder="1" applyAlignment="1">
      <alignment horizontal="center"/>
    </xf>
    <xf numFmtId="166" fontId="18" fillId="0" borderId="32" xfId="0" applyNumberFormat="1" applyFont="1" applyBorder="1" applyAlignment="1">
      <alignment horizontal="center"/>
    </xf>
    <xf numFmtId="166" fontId="18" fillId="9" borderId="29" xfId="0" applyNumberFormat="1" applyFont="1" applyFill="1" applyBorder="1" applyAlignment="1">
      <alignment horizontal="center"/>
    </xf>
    <xf numFmtId="164" fontId="14" fillId="0" borderId="0" xfId="0" applyFont="1" applyAlignment="1">
      <alignment horizontal="center"/>
    </xf>
    <xf numFmtId="164" fontId="14" fillId="0" borderId="33" xfId="0" applyFont="1" applyBorder="1" applyAlignment="1">
      <alignment horizontal="center"/>
    </xf>
    <xf numFmtId="166" fontId="14" fillId="0" borderId="34" xfId="0" applyNumberFormat="1" applyFont="1" applyBorder="1" applyAlignment="1">
      <alignment horizontal="center"/>
    </xf>
    <xf numFmtId="166" fontId="14" fillId="0" borderId="35" xfId="0" applyNumberFormat="1" applyFont="1" applyBorder="1" applyAlignment="1">
      <alignment horizontal="center"/>
    </xf>
    <xf numFmtId="166" fontId="18" fillId="0" borderId="36" xfId="0" applyNumberFormat="1" applyFont="1" applyBorder="1" applyAlignment="1">
      <alignment horizontal="center"/>
    </xf>
    <xf numFmtId="166" fontId="14" fillId="9" borderId="34" xfId="0" applyNumberFormat="1" applyFont="1" applyFill="1" applyBorder="1" applyAlignment="1">
      <alignment horizontal="center"/>
    </xf>
    <xf numFmtId="164" fontId="14" fillId="0" borderId="37" xfId="0" applyFont="1" applyBorder="1" applyAlignment="1">
      <alignment/>
    </xf>
    <xf numFmtId="164" fontId="18" fillId="0" borderId="38" xfId="0" applyFont="1" applyBorder="1" applyAlignment="1">
      <alignment horizontal="center"/>
    </xf>
    <xf numFmtId="166" fontId="14" fillId="0" borderId="6" xfId="0" applyNumberFormat="1" applyFont="1" applyBorder="1" applyAlignment="1">
      <alignment/>
    </xf>
    <xf numFmtId="166" fontId="14" fillId="0" borderId="24" xfId="0" applyNumberFormat="1" applyFont="1" applyBorder="1" applyAlignment="1">
      <alignment/>
    </xf>
    <xf numFmtId="166" fontId="18" fillId="0" borderId="7" xfId="0" applyNumberFormat="1" applyFont="1" applyBorder="1" applyAlignment="1">
      <alignment/>
    </xf>
    <xf numFmtId="166" fontId="14" fillId="9" borderId="1" xfId="0" applyNumberFormat="1" applyFont="1" applyFill="1" applyBorder="1" applyAlignment="1">
      <alignment/>
    </xf>
    <xf numFmtId="164" fontId="14" fillId="0" borderId="38" xfId="0" applyFont="1" applyBorder="1" applyAlignment="1">
      <alignment wrapText="1"/>
    </xf>
    <xf numFmtId="166" fontId="18" fillId="9" borderId="1" xfId="0" applyNumberFormat="1" applyFont="1" applyFill="1" applyBorder="1" applyAlignment="1">
      <alignment/>
    </xf>
    <xf numFmtId="166" fontId="14" fillId="0" borderId="25" xfId="0" applyNumberFormat="1" applyFont="1" applyBorder="1" applyAlignment="1">
      <alignment/>
    </xf>
    <xf numFmtId="164" fontId="18" fillId="0" borderId="39" xfId="0" applyFont="1" applyBorder="1" applyAlignment="1">
      <alignment wrapText="1"/>
    </xf>
    <xf numFmtId="166" fontId="14" fillId="0" borderId="40" xfId="0" applyNumberFormat="1" applyFont="1" applyBorder="1" applyAlignment="1">
      <alignment/>
    </xf>
    <xf numFmtId="166" fontId="14" fillId="0" borderId="41" xfId="0" applyNumberFormat="1" applyFont="1" applyBorder="1" applyAlignment="1">
      <alignment/>
    </xf>
    <xf numFmtId="166" fontId="14" fillId="0" borderId="42" xfId="0" applyNumberFormat="1" applyFont="1" applyBorder="1" applyAlignment="1">
      <alignment/>
    </xf>
    <xf numFmtId="166" fontId="18" fillId="0" borderId="43" xfId="0" applyNumberFormat="1" applyFont="1" applyBorder="1" applyAlignment="1">
      <alignment/>
    </xf>
    <xf numFmtId="166" fontId="18" fillId="9" borderId="40" xfId="0" applyNumberFormat="1" applyFont="1" applyFill="1" applyBorder="1" applyAlignment="1">
      <alignment horizontal="center"/>
    </xf>
    <xf numFmtId="166" fontId="14" fillId="0" borderId="37" xfId="0" applyNumberFormat="1" applyFont="1" applyBorder="1" applyAlignment="1">
      <alignment horizontal="center"/>
    </xf>
    <xf numFmtId="164" fontId="21" fillId="0" borderId="0" xfId="0" applyFont="1" applyAlignment="1">
      <alignment/>
    </xf>
    <xf numFmtId="164" fontId="18" fillId="0" borderId="0" xfId="0" applyFont="1" applyAlignment="1">
      <alignment/>
    </xf>
    <xf numFmtId="166" fontId="18" fillId="0" borderId="44" xfId="0" applyNumberFormat="1" applyFont="1" applyBorder="1" applyAlignment="1">
      <alignment/>
    </xf>
    <xf numFmtId="166" fontId="14" fillId="0" borderId="44" xfId="0" applyNumberFormat="1" applyFont="1" applyBorder="1" applyAlignment="1">
      <alignment/>
    </xf>
    <xf numFmtId="164" fontId="14" fillId="0" borderId="0" xfId="0" applyFont="1" applyAlignment="1">
      <alignment horizontal="left"/>
    </xf>
    <xf numFmtId="166" fontId="18" fillId="0" borderId="0" xfId="0" applyNumberFormat="1" applyFont="1" applyAlignment="1">
      <alignment horizontal="right"/>
    </xf>
    <xf numFmtId="164" fontId="5" fillId="2" borderId="37" xfId="0" applyFont="1" applyFill="1" applyBorder="1" applyAlignment="1">
      <alignment/>
    </xf>
    <xf numFmtId="164" fontId="0" fillId="2" borderId="37" xfId="0" applyFill="1" applyBorder="1" applyAlignment="1">
      <alignment/>
    </xf>
    <xf numFmtId="164" fontId="13" fillId="2" borderId="0" xfId="0" applyFont="1" applyFill="1" applyAlignment="1">
      <alignment/>
    </xf>
    <xf numFmtId="166" fontId="0" fillId="0" borderId="0" xfId="0" applyNumberFormat="1" applyAlignment="1">
      <alignment horizontal="right"/>
    </xf>
    <xf numFmtId="164" fontId="18" fillId="0" borderId="0" xfId="0" applyFont="1" applyAlignment="1">
      <alignment horizontal="right"/>
    </xf>
    <xf numFmtId="164" fontId="18" fillId="0" borderId="0" xfId="0" applyFont="1" applyAlignment="1">
      <alignment horizontal="center"/>
    </xf>
    <xf numFmtId="164" fontId="18" fillId="0" borderId="0" xfId="0" applyFont="1" applyFill="1" applyAlignment="1">
      <alignment horizontal="center"/>
    </xf>
    <xf numFmtId="164" fontId="14" fillId="0" borderId="0" xfId="0" applyFont="1" applyAlignment="1">
      <alignment horizontal="right"/>
    </xf>
    <xf numFmtId="164" fontId="14" fillId="0" borderId="0" xfId="0" applyFont="1" applyFill="1" applyAlignment="1">
      <alignment horizontal="center"/>
    </xf>
    <xf numFmtId="164" fontId="14" fillId="0" borderId="0" xfId="0" applyFont="1" applyFill="1" applyAlignment="1">
      <alignment/>
    </xf>
    <xf numFmtId="164" fontId="14" fillId="6" borderId="0" xfId="0" applyFont="1" applyFill="1" applyAlignment="1">
      <alignment/>
    </xf>
    <xf numFmtId="166" fontId="14" fillId="0" borderId="0" xfId="0" applyNumberFormat="1" applyFont="1" applyFill="1" applyAlignment="1">
      <alignment/>
    </xf>
    <xf numFmtId="166" fontId="18" fillId="0" borderId="0" xfId="0" applyNumberFormat="1" applyFont="1" applyFill="1" applyAlignment="1">
      <alignment/>
    </xf>
    <xf numFmtId="164" fontId="22" fillId="0" borderId="0" xfId="0" applyFont="1" applyAlignment="1">
      <alignment/>
    </xf>
    <xf numFmtId="164" fontId="23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1" xfId="0" applyFont="1" applyBorder="1" applyAlignment="1">
      <alignment wrapText="1"/>
    </xf>
    <xf numFmtId="164" fontId="6" fillId="0" borderId="1" xfId="0" applyFont="1" applyBorder="1" applyAlignment="1">
      <alignment/>
    </xf>
    <xf numFmtId="166" fontId="6" fillId="0" borderId="1" xfId="0" applyNumberFormat="1" applyFont="1" applyBorder="1" applyAlignment="1">
      <alignment/>
    </xf>
    <xf numFmtId="166" fontId="22" fillId="0" borderId="0" xfId="0" applyNumberFormat="1" applyFont="1" applyAlignment="1">
      <alignment/>
    </xf>
    <xf numFmtId="166" fontId="17" fillId="0" borderId="0" xfId="0" applyNumberFormat="1" applyFont="1" applyAlignment="1">
      <alignment/>
    </xf>
    <xf numFmtId="164" fontId="24" fillId="2" borderId="0" xfId="0" applyFont="1" applyFill="1" applyAlignment="1">
      <alignment/>
    </xf>
    <xf numFmtId="164" fontId="12" fillId="0" borderId="45" xfId="0" applyFont="1" applyBorder="1" applyAlignment="1">
      <alignment/>
    </xf>
    <xf numFmtId="171" fontId="11" fillId="0" borderId="46" xfId="0" applyNumberFormat="1" applyFont="1" applyBorder="1" applyAlignment="1">
      <alignment/>
    </xf>
    <xf numFmtId="171" fontId="11" fillId="0" borderId="47" xfId="0" applyNumberFormat="1" applyFont="1" applyBorder="1" applyAlignment="1">
      <alignment/>
    </xf>
    <xf numFmtId="171" fontId="6" fillId="0" borderId="46" xfId="0" applyNumberFormat="1" applyFont="1" applyBorder="1" applyAlignment="1">
      <alignment/>
    </xf>
    <xf numFmtId="171" fontId="6" fillId="0" borderId="4" xfId="0" applyNumberFormat="1" applyFont="1" applyBorder="1" applyAlignment="1">
      <alignment/>
    </xf>
    <xf numFmtId="164" fontId="12" fillId="0" borderId="21" xfId="0" applyFont="1" applyBorder="1" applyAlignment="1">
      <alignment/>
    </xf>
    <xf numFmtId="171" fontId="11" fillId="0" borderId="22" xfId="0" applyNumberFormat="1" applyFont="1" applyBorder="1" applyAlignment="1">
      <alignment/>
    </xf>
    <xf numFmtId="171" fontId="11" fillId="0" borderId="48" xfId="0" applyNumberFormat="1" applyFont="1" applyBorder="1" applyAlignment="1">
      <alignment/>
    </xf>
    <xf numFmtId="166" fontId="6" fillId="0" borderId="22" xfId="0" applyNumberFormat="1" applyFont="1" applyBorder="1" applyAlignment="1">
      <alignment/>
    </xf>
    <xf numFmtId="166" fontId="6" fillId="0" borderId="23" xfId="0" applyNumberFormat="1" applyFont="1" applyBorder="1" applyAlignment="1">
      <alignment/>
    </xf>
    <xf numFmtId="164" fontId="0" fillId="0" borderId="5" xfId="0" applyFont="1" applyBorder="1" applyAlignment="1">
      <alignment/>
    </xf>
    <xf numFmtId="166" fontId="0" fillId="0" borderId="1" xfId="0" applyNumberFormat="1" applyBorder="1" applyAlignment="1">
      <alignment horizontal="right"/>
    </xf>
    <xf numFmtId="166" fontId="6" fillId="0" borderId="7" xfId="0" applyNumberFormat="1" applyFont="1" applyBorder="1" applyAlignment="1">
      <alignment/>
    </xf>
    <xf numFmtId="164" fontId="11" fillId="6" borderId="49" xfId="0" applyFont="1" applyFill="1" applyBorder="1" applyAlignment="1">
      <alignment/>
    </xf>
    <xf numFmtId="166" fontId="11" fillId="6" borderId="34" xfId="0" applyNumberFormat="1" applyFont="1" applyFill="1" applyBorder="1" applyAlignment="1">
      <alignment horizontal="right"/>
    </xf>
    <xf numFmtId="166" fontId="6" fillId="6" borderId="34" xfId="0" applyNumberFormat="1" applyFont="1" applyFill="1" applyBorder="1" applyAlignment="1">
      <alignment/>
    </xf>
    <xf numFmtId="166" fontId="11" fillId="6" borderId="36" xfId="0" applyNumberFormat="1" applyFont="1" applyFill="1" applyBorder="1" applyAlignment="1">
      <alignment horizontal="right"/>
    </xf>
    <xf numFmtId="164" fontId="11" fillId="0" borderId="0" xfId="0" applyFont="1" applyBorder="1" applyAlignment="1">
      <alignment/>
    </xf>
    <xf numFmtId="166" fontId="11" fillId="0" borderId="0" xfId="0" applyNumberFormat="1" applyFont="1" applyBorder="1" applyAlignment="1">
      <alignment horizontal="right"/>
    </xf>
    <xf numFmtId="164" fontId="12" fillId="0" borderId="50" xfId="0" applyFont="1" applyBorder="1" applyAlignment="1">
      <alignment/>
    </xf>
    <xf numFmtId="171" fontId="11" fillId="0" borderId="26" xfId="0" applyNumberFormat="1" applyFont="1" applyBorder="1" applyAlignment="1">
      <alignment/>
    </xf>
    <xf numFmtId="166" fontId="0" fillId="0" borderId="7" xfId="0" applyNumberFormat="1" applyBorder="1" applyAlignment="1">
      <alignment horizontal="right"/>
    </xf>
    <xf numFmtId="164" fontId="0" fillId="0" borderId="51" xfId="0" applyFont="1" applyBorder="1" applyAlignment="1">
      <alignment/>
    </xf>
    <xf numFmtId="166" fontId="0" fillId="0" borderId="43" xfId="0" applyNumberForma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164" fontId="11" fillId="6" borderId="1" xfId="0" applyFont="1" applyFill="1" applyBorder="1" applyAlignment="1">
      <alignment/>
    </xf>
    <xf numFmtId="166" fontId="11" fillId="6" borderId="1" xfId="0" applyNumberFormat="1" applyFont="1" applyFill="1" applyBorder="1" applyAlignment="1">
      <alignment horizontal="right"/>
    </xf>
    <xf numFmtId="164" fontId="2" fillId="2" borderId="0" xfId="0" applyFont="1" applyFill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64" fontId="0" fillId="0" borderId="0" xfId="0" applyAlignment="1">
      <alignment horizontal="right"/>
    </xf>
    <xf numFmtId="165" fontId="0" fillId="0" borderId="0" xfId="0" applyNumberFormat="1" applyAlignment="1">
      <alignment/>
    </xf>
    <xf numFmtId="164" fontId="25" fillId="2" borderId="0" xfId="0" applyFont="1" applyFill="1" applyAlignment="1">
      <alignment/>
    </xf>
    <xf numFmtId="164" fontId="6" fillId="0" borderId="0" xfId="0" applyFont="1" applyAlignment="1">
      <alignment horizontal="right"/>
    </xf>
    <xf numFmtId="164" fontId="0" fillId="0" borderId="0" xfId="0" applyFont="1" applyFill="1" applyAlignment="1">
      <alignment/>
    </xf>
    <xf numFmtId="166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horizontal="right"/>
    </xf>
    <xf numFmtId="166" fontId="0" fillId="0" borderId="0" xfId="0" applyNumberFormat="1" applyFill="1" applyAlignment="1">
      <alignment/>
    </xf>
    <xf numFmtId="164" fontId="6" fillId="0" borderId="0" xfId="0" applyFont="1" applyFill="1" applyAlignment="1">
      <alignment/>
    </xf>
    <xf numFmtId="166" fontId="6" fillId="0" borderId="0" xfId="0" applyNumberFormat="1" applyFont="1" applyFill="1" applyAlignment="1">
      <alignment/>
    </xf>
    <xf numFmtId="166" fontId="2" fillId="2" borderId="0" xfId="0" applyNumberFormat="1" applyFont="1" applyFill="1" applyAlignment="1">
      <alignment/>
    </xf>
    <xf numFmtId="164" fontId="26" fillId="2" borderId="0" xfId="0" applyFont="1" applyFill="1" applyAlignment="1">
      <alignment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justify" vertical="top" wrapText="1"/>
    </xf>
    <xf numFmtId="164" fontId="11" fillId="0" borderId="0" xfId="0" applyFont="1" applyAlignment="1">
      <alignment/>
    </xf>
    <xf numFmtId="166" fontId="11" fillId="0" borderId="0" xfId="0" applyNumberFormat="1" applyFont="1" applyAlignment="1">
      <alignment/>
    </xf>
    <xf numFmtId="166" fontId="0" fillId="0" borderId="1" xfId="0" applyNumberFormat="1" applyFont="1" applyFill="1" applyBorder="1" applyAlignment="1">
      <alignment/>
    </xf>
    <xf numFmtId="164" fontId="0" fillId="0" borderId="1" xfId="0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164" fontId="0" fillId="0" borderId="1" xfId="0" applyFont="1" applyFill="1" applyBorder="1" applyAlignment="1">
      <alignment/>
    </xf>
    <xf numFmtId="164" fontId="19" fillId="2" borderId="0" xfId="0" applyFont="1" applyFill="1" applyBorder="1" applyAlignment="1">
      <alignment/>
    </xf>
    <xf numFmtId="166" fontId="19" fillId="2" borderId="0" xfId="0" applyNumberFormat="1" applyFont="1" applyFill="1" applyAlignment="1">
      <alignment/>
    </xf>
    <xf numFmtId="164" fontId="27" fillId="0" borderId="0" xfId="0" applyFont="1" applyBorder="1" applyAlignment="1">
      <alignment/>
    </xf>
    <xf numFmtId="166" fontId="28" fillId="0" borderId="0" xfId="0" applyNumberFormat="1" applyFont="1" applyAlignment="1">
      <alignment horizontal="right"/>
    </xf>
    <xf numFmtId="164" fontId="29" fillId="2" borderId="0" xfId="0" applyFont="1" applyFill="1" applyAlignment="1">
      <alignment/>
    </xf>
    <xf numFmtId="164" fontId="16" fillId="0" borderId="0" xfId="0" applyFont="1" applyFill="1" applyAlignment="1">
      <alignment/>
    </xf>
    <xf numFmtId="164" fontId="30" fillId="0" borderId="0" xfId="0" applyFont="1" applyAlignment="1">
      <alignment/>
    </xf>
    <xf numFmtId="165" fontId="16" fillId="0" borderId="0" xfId="0" applyNumberFormat="1" applyFont="1" applyFill="1" applyAlignment="1">
      <alignment horizontal="center"/>
    </xf>
    <xf numFmtId="164" fontId="31" fillId="0" borderId="0" xfId="0" applyFont="1" applyAlignment="1">
      <alignment/>
    </xf>
    <xf numFmtId="164" fontId="31" fillId="0" borderId="0" xfId="0" applyFont="1" applyFill="1" applyAlignment="1">
      <alignment/>
    </xf>
    <xf numFmtId="165" fontId="31" fillId="0" borderId="0" xfId="0" applyNumberFormat="1" applyFont="1" applyFill="1" applyAlignment="1">
      <alignment horizontal="center"/>
    </xf>
    <xf numFmtId="164" fontId="32" fillId="0" borderId="0" xfId="0" applyFont="1" applyAlignment="1">
      <alignment/>
    </xf>
    <xf numFmtId="166" fontId="32" fillId="0" borderId="0" xfId="0" applyNumberFormat="1" applyFont="1" applyFill="1" applyAlignment="1">
      <alignment/>
    </xf>
    <xf numFmtId="166" fontId="16" fillId="0" borderId="0" xfId="0" applyNumberFormat="1" applyFont="1" applyFill="1" applyAlignment="1">
      <alignment/>
    </xf>
    <xf numFmtId="165" fontId="16" fillId="0" borderId="0" xfId="0" applyNumberFormat="1" applyFont="1" applyFill="1" applyAlignment="1">
      <alignment horizontal="right"/>
    </xf>
    <xf numFmtId="166" fontId="30" fillId="0" borderId="0" xfId="0" applyNumberFormat="1" applyFont="1" applyFill="1" applyAlignment="1">
      <alignment/>
    </xf>
    <xf numFmtId="164" fontId="32" fillId="0" borderId="0" xfId="0" applyFont="1" applyFill="1" applyAlignment="1">
      <alignment/>
    </xf>
    <xf numFmtId="171" fontId="16" fillId="0" borderId="0" xfId="0" applyNumberFormat="1" applyFont="1" applyAlignment="1">
      <alignment/>
    </xf>
    <xf numFmtId="166" fontId="29" fillId="2" borderId="0" xfId="0" applyNumberFormat="1" applyFont="1" applyFill="1" applyAlignment="1">
      <alignment/>
    </xf>
    <xf numFmtId="164" fontId="29" fillId="0" borderId="0" xfId="0" applyFont="1" applyFill="1" applyAlignment="1">
      <alignment/>
    </xf>
    <xf numFmtId="166" fontId="29" fillId="0" borderId="0" xfId="0" applyNumberFormat="1" applyFont="1" applyFill="1" applyAlignment="1">
      <alignment/>
    </xf>
    <xf numFmtId="164" fontId="15" fillId="10" borderId="0" xfId="0" applyFont="1" applyFill="1" applyAlignment="1">
      <alignment/>
    </xf>
    <xf numFmtId="164" fontId="16" fillId="10" borderId="0" xfId="0" applyFont="1" applyFill="1" applyAlignment="1">
      <alignment/>
    </xf>
    <xf numFmtId="166" fontId="16" fillId="0" borderId="0" xfId="0" applyNumberFormat="1" applyFont="1" applyAlignment="1">
      <alignment/>
    </xf>
    <xf numFmtId="164" fontId="11" fillId="0" borderId="0" xfId="0" applyFont="1" applyFill="1" applyAlignment="1">
      <alignment/>
    </xf>
    <xf numFmtId="166" fontId="11" fillId="0" borderId="0" xfId="0" applyNumberFormat="1" applyFont="1" applyFill="1" applyAlignment="1">
      <alignment/>
    </xf>
    <xf numFmtId="164" fontId="0" fillId="0" borderId="25" xfId="0" applyFont="1" applyFill="1" applyBorder="1" applyAlignment="1">
      <alignment/>
    </xf>
    <xf numFmtId="166" fontId="13" fillId="0" borderId="0" xfId="0" applyNumberFormat="1" applyFont="1" applyFill="1" applyAlignment="1">
      <alignment/>
    </xf>
    <xf numFmtId="164" fontId="33" fillId="0" borderId="0" xfId="0" applyFont="1" applyFill="1" applyAlignment="1">
      <alignment/>
    </xf>
    <xf numFmtId="164" fontId="33" fillId="0" borderId="0" xfId="0" applyFont="1" applyAlignment="1">
      <alignment/>
    </xf>
    <xf numFmtId="166" fontId="33" fillId="0" borderId="0" xfId="0" applyNumberFormat="1" applyFont="1" applyFill="1" applyAlignment="1">
      <alignment/>
    </xf>
    <xf numFmtId="164" fontId="34" fillId="0" borderId="0" xfId="0" applyFont="1" applyAlignment="1">
      <alignment/>
    </xf>
    <xf numFmtId="164" fontId="18" fillId="0" borderId="0" xfId="0" applyFont="1" applyBorder="1" applyAlignment="1">
      <alignment horizontal="left"/>
    </xf>
    <xf numFmtId="166" fontId="18" fillId="0" borderId="0" xfId="0" applyNumberFormat="1" applyFont="1" applyBorder="1" applyAlignment="1">
      <alignment horizontal="right"/>
    </xf>
    <xf numFmtId="164" fontId="0" fillId="0" borderId="0" xfId="0" applyAlignment="1">
      <alignment horizontal="left"/>
    </xf>
    <xf numFmtId="164" fontId="22" fillId="2" borderId="0" xfId="0" applyFont="1" applyFill="1" applyAlignment="1">
      <alignment horizontal="left"/>
    </xf>
    <xf numFmtId="164" fontId="0" fillId="0" borderId="0" xfId="0" applyFont="1" applyAlignment="1">
      <alignment horizontal="left"/>
    </xf>
    <xf numFmtId="166" fontId="0" fillId="0" borderId="0" xfId="0" applyNumberFormat="1" applyFont="1" applyFill="1" applyAlignment="1">
      <alignment horizontal="right"/>
    </xf>
    <xf numFmtId="166" fontId="0" fillId="0" borderId="0" xfId="0" applyNumberFormat="1" applyFont="1" applyAlignment="1">
      <alignment horizontal="right"/>
    </xf>
    <xf numFmtId="172" fontId="0" fillId="0" borderId="0" xfId="0" applyNumberFormat="1" applyFill="1" applyBorder="1" applyAlignment="1">
      <alignment/>
    </xf>
    <xf numFmtId="164" fontId="18" fillId="0" borderId="52" xfId="0" applyFont="1" applyBorder="1" applyAlignment="1">
      <alignment/>
    </xf>
    <xf numFmtId="164" fontId="18" fillId="0" borderId="53" xfId="0" applyFont="1" applyBorder="1" applyAlignment="1">
      <alignment/>
    </xf>
    <xf numFmtId="164" fontId="18" fillId="0" borderId="54" xfId="0" applyFont="1" applyBorder="1" applyAlignment="1">
      <alignment horizontal="right"/>
    </xf>
    <xf numFmtId="164" fontId="18" fillId="0" borderId="53" xfId="0" applyFont="1" applyBorder="1" applyAlignment="1">
      <alignment horizontal="right"/>
    </xf>
    <xf numFmtId="164" fontId="14" fillId="0" borderId="55" xfId="0" applyFont="1" applyBorder="1" applyAlignment="1">
      <alignment/>
    </xf>
    <xf numFmtId="164" fontId="14" fillId="0" borderId="56" xfId="0" applyFont="1" applyBorder="1" applyAlignment="1">
      <alignment/>
    </xf>
    <xf numFmtId="164" fontId="14" fillId="0" borderId="57" xfId="0" applyFont="1" applyBorder="1" applyAlignment="1">
      <alignment/>
    </xf>
    <xf numFmtId="164" fontId="14" fillId="0" borderId="58" xfId="0" applyFont="1" applyBorder="1" applyAlignment="1">
      <alignment/>
    </xf>
    <xf numFmtId="164" fontId="16" fillId="0" borderId="59" xfId="0" applyFont="1" applyBorder="1" applyAlignment="1">
      <alignment/>
    </xf>
    <xf numFmtId="164" fontId="16" fillId="0" borderId="60" xfId="0" applyFont="1" applyBorder="1" applyAlignment="1">
      <alignment horizontal="left"/>
    </xf>
    <xf numFmtId="165" fontId="16" fillId="0" borderId="60" xfId="0" applyNumberFormat="1" applyFont="1" applyBorder="1" applyAlignment="1">
      <alignment horizontal="left"/>
    </xf>
    <xf numFmtId="173" fontId="16" fillId="0" borderId="60" xfId="0" applyNumberFormat="1" applyFont="1" applyBorder="1" applyAlignment="1">
      <alignment/>
    </xf>
    <xf numFmtId="164" fontId="16" fillId="0" borderId="60" xfId="0" applyFont="1" applyBorder="1" applyAlignment="1">
      <alignment horizontal="right"/>
    </xf>
    <xf numFmtId="166" fontId="0" fillId="7" borderId="0" xfId="0" applyNumberFormat="1" applyFill="1" applyBorder="1" applyAlignment="1">
      <alignment/>
    </xf>
    <xf numFmtId="164" fontId="14" fillId="7" borderId="0" xfId="0" applyFont="1" applyFill="1" applyBorder="1" applyAlignment="1">
      <alignment/>
    </xf>
    <xf numFmtId="165" fontId="16" fillId="0" borderId="60" xfId="0" applyNumberFormat="1" applyFont="1" applyBorder="1" applyAlignment="1">
      <alignment/>
    </xf>
    <xf numFmtId="164" fontId="16" fillId="0" borderId="60" xfId="0" applyFont="1" applyBorder="1" applyAlignment="1">
      <alignment/>
    </xf>
    <xf numFmtId="164" fontId="15" fillId="2" borderId="60" xfId="0" applyFont="1" applyFill="1" applyBorder="1" applyAlignment="1">
      <alignment horizontal="left"/>
    </xf>
    <xf numFmtId="164" fontId="16" fillId="2" borderId="60" xfId="0" applyFont="1" applyFill="1" applyBorder="1" applyAlignment="1">
      <alignment/>
    </xf>
    <xf numFmtId="173" fontId="15" fillId="2" borderId="60" xfId="0" applyNumberFormat="1" applyFont="1" applyFill="1" applyBorder="1" applyAlignment="1">
      <alignment/>
    </xf>
    <xf numFmtId="164" fontId="0" fillId="0" borderId="0" xfId="0" applyFont="1" applyBorder="1" applyAlignment="1">
      <alignment horizontal="left"/>
    </xf>
    <xf numFmtId="165" fontId="0" fillId="0" borderId="0" xfId="0" applyNumberFormat="1" applyFont="1" applyBorder="1" applyAlignment="1">
      <alignment horizontal="left"/>
    </xf>
    <xf numFmtId="173" fontId="0" fillId="0" borderId="0" xfId="0" applyNumberFormat="1" applyBorder="1" applyAlignment="1">
      <alignment/>
    </xf>
    <xf numFmtId="164" fontId="14" fillId="0" borderId="0" xfId="0" applyFont="1" applyBorder="1" applyAlignment="1">
      <alignment horizontal="right"/>
    </xf>
    <xf numFmtId="164" fontId="15" fillId="0" borderId="0" xfId="0" applyFont="1" applyAlignment="1">
      <alignment/>
    </xf>
    <xf numFmtId="164" fontId="16" fillId="0" borderId="0" xfId="0" applyFont="1" applyBorder="1" applyAlignment="1">
      <alignment/>
    </xf>
    <xf numFmtId="164" fontId="15" fillId="0" borderId="52" xfId="0" applyFont="1" applyBorder="1" applyAlignment="1">
      <alignment/>
    </xf>
    <xf numFmtId="164" fontId="15" fillId="0" borderId="53" xfId="0" applyFont="1" applyBorder="1" applyAlignment="1">
      <alignment/>
    </xf>
    <xf numFmtId="164" fontId="15" fillId="0" borderId="54" xfId="0" applyFont="1" applyBorder="1" applyAlignment="1">
      <alignment horizontal="right"/>
    </xf>
    <xf numFmtId="164" fontId="15" fillId="0" borderId="53" xfId="0" applyFont="1" applyBorder="1" applyAlignment="1">
      <alignment horizontal="right"/>
    </xf>
    <xf numFmtId="172" fontId="6" fillId="0" borderId="0" xfId="0" applyNumberFormat="1" applyFont="1" applyFill="1" applyBorder="1" applyAlignment="1">
      <alignment/>
    </xf>
    <xf numFmtId="164" fontId="16" fillId="0" borderId="55" xfId="0" applyFont="1" applyBorder="1" applyAlignment="1">
      <alignment/>
    </xf>
    <xf numFmtId="164" fontId="16" fillId="0" borderId="56" xfId="0" applyFont="1" applyBorder="1" applyAlignment="1">
      <alignment/>
    </xf>
    <xf numFmtId="164" fontId="16" fillId="0" borderId="57" xfId="0" applyFont="1" applyBorder="1" applyAlignment="1">
      <alignment/>
    </xf>
    <xf numFmtId="164" fontId="16" fillId="0" borderId="58" xfId="0" applyFont="1" applyBorder="1" applyAlignment="1">
      <alignment/>
    </xf>
    <xf numFmtId="166" fontId="16" fillId="0" borderId="60" xfId="0" applyNumberFormat="1" applyFont="1" applyBorder="1" applyAlignment="1">
      <alignment/>
    </xf>
    <xf numFmtId="170" fontId="16" fillId="0" borderId="60" xfId="0" applyNumberFormat="1" applyFont="1" applyBorder="1" applyAlignment="1">
      <alignment/>
    </xf>
    <xf numFmtId="164" fontId="15" fillId="2" borderId="60" xfId="0" applyFont="1" applyFill="1" applyBorder="1" applyAlignment="1">
      <alignment/>
    </xf>
    <xf numFmtId="164" fontId="6" fillId="0" borderId="0" xfId="0" applyFont="1" applyFill="1" applyBorder="1" applyAlignment="1">
      <alignment horizontal="left"/>
    </xf>
    <xf numFmtId="173" fontId="6" fillId="0" borderId="0" xfId="0" applyNumberFormat="1" applyFont="1" applyFill="1" applyBorder="1" applyAlignment="1">
      <alignment/>
    </xf>
    <xf numFmtId="164" fontId="0" fillId="0" borderId="0" xfId="0" applyFill="1" applyBorder="1" applyAlignment="1">
      <alignment horizontal="left"/>
    </xf>
    <xf numFmtId="173" fontId="0" fillId="0" borderId="0" xfId="0" applyNumberFormat="1" applyFill="1" applyBorder="1" applyAlignment="1">
      <alignment/>
    </xf>
    <xf numFmtId="164" fontId="2" fillId="8" borderId="0" xfId="0" applyFont="1" applyFill="1" applyAlignment="1">
      <alignment/>
    </xf>
    <xf numFmtId="165" fontId="16" fillId="0" borderId="60" xfId="0" applyNumberFormat="1" applyFont="1" applyBorder="1" applyAlignment="1">
      <alignment horizontal="right"/>
    </xf>
    <xf numFmtId="164" fontId="15" fillId="0" borderId="60" xfId="0" applyFont="1" applyFill="1" applyBorder="1" applyAlignment="1">
      <alignment horizontal="left"/>
    </xf>
    <xf numFmtId="164" fontId="15" fillId="0" borderId="60" xfId="0" applyFont="1" applyFill="1" applyBorder="1" applyAlignment="1">
      <alignment/>
    </xf>
    <xf numFmtId="173" fontId="15" fillId="0" borderId="60" xfId="0" applyNumberFormat="1" applyFont="1" applyFill="1" applyBorder="1" applyAlignment="1">
      <alignment/>
    </xf>
    <xf numFmtId="164" fontId="15" fillId="0" borderId="0" xfId="0" applyFont="1" applyFill="1" applyBorder="1" applyAlignment="1">
      <alignment horizontal="left"/>
    </xf>
    <xf numFmtId="164" fontId="15" fillId="0" borderId="0" xfId="0" applyFont="1" applyFill="1" applyBorder="1" applyAlignment="1">
      <alignment/>
    </xf>
    <xf numFmtId="173" fontId="15" fillId="0" borderId="0" xfId="0" applyNumberFormat="1" applyFont="1" applyFill="1" applyBorder="1" applyAlignment="1">
      <alignment/>
    </xf>
    <xf numFmtId="164" fontId="6" fillId="0" borderId="0" xfId="0" applyFont="1" applyAlignment="1">
      <alignment horizontal="left"/>
    </xf>
    <xf numFmtId="165" fontId="6" fillId="0" borderId="0" xfId="0" applyNumberFormat="1" applyFont="1" applyAlignment="1">
      <alignment horizontal="right"/>
    </xf>
    <xf numFmtId="173" fontId="6" fillId="0" borderId="0" xfId="0" applyNumberFormat="1" applyFont="1" applyAlignment="1">
      <alignment/>
    </xf>
    <xf numFmtId="173" fontId="0" fillId="0" borderId="0" xfId="0" applyNumberFormat="1" applyAlignment="1">
      <alignment/>
    </xf>
    <xf numFmtId="165" fontId="15" fillId="2" borderId="60" xfId="0" applyNumberFormat="1" applyFont="1" applyFill="1" applyBorder="1" applyAlignment="1">
      <alignment/>
    </xf>
    <xf numFmtId="164" fontId="15" fillId="0" borderId="0" xfId="0" applyFont="1" applyBorder="1" applyAlignment="1">
      <alignment horizontal="left"/>
    </xf>
    <xf numFmtId="164" fontId="15" fillId="0" borderId="0" xfId="0" applyFont="1" applyBorder="1" applyAlignment="1">
      <alignment/>
    </xf>
    <xf numFmtId="173" fontId="15" fillId="0" borderId="0" xfId="0" applyNumberFormat="1" applyFont="1" applyBorder="1" applyAlignment="1">
      <alignment/>
    </xf>
    <xf numFmtId="165" fontId="35" fillId="0" borderId="60" xfId="0" applyNumberFormat="1" applyFont="1" applyBorder="1" applyAlignment="1">
      <alignment horizontal="center"/>
    </xf>
    <xf numFmtId="173" fontId="16" fillId="0" borderId="57" xfId="0" applyNumberFormat="1" applyFont="1" applyBorder="1" applyAlignment="1">
      <alignment/>
    </xf>
    <xf numFmtId="164" fontId="35" fillId="0" borderId="60" xfId="0" applyFont="1" applyBorder="1" applyAlignment="1">
      <alignment/>
    </xf>
    <xf numFmtId="164" fontId="35" fillId="0" borderId="60" xfId="0" applyFont="1" applyBorder="1" applyAlignment="1">
      <alignment horizontal="left"/>
    </xf>
    <xf numFmtId="166" fontId="16" fillId="0" borderId="60" xfId="0" applyNumberFormat="1" applyFont="1" applyFill="1" applyBorder="1" applyAlignment="1">
      <alignment/>
    </xf>
    <xf numFmtId="165" fontId="35" fillId="0" borderId="60" xfId="0" applyNumberFormat="1" applyFont="1" applyBorder="1" applyAlignment="1">
      <alignment horizontal="left"/>
    </xf>
    <xf numFmtId="170" fontId="35" fillId="0" borderId="60" xfId="0" applyNumberFormat="1" applyFont="1" applyBorder="1" applyAlignment="1">
      <alignment horizontal="left"/>
    </xf>
    <xf numFmtId="172" fontId="15" fillId="0" borderId="0" xfId="0" applyNumberFormat="1" applyFont="1" applyBorder="1" applyAlignment="1">
      <alignment/>
    </xf>
    <xf numFmtId="164" fontId="15" fillId="0" borderId="60" xfId="0" applyFont="1" applyBorder="1" applyAlignment="1">
      <alignment horizontal="left"/>
    </xf>
    <xf numFmtId="164" fontId="15" fillId="0" borderId="60" xfId="0" applyFont="1" applyBorder="1" applyAlignment="1">
      <alignment/>
    </xf>
    <xf numFmtId="173" fontId="15" fillId="0" borderId="60" xfId="0" applyNumberFormat="1" applyFont="1" applyBorder="1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left"/>
    </xf>
    <xf numFmtId="165" fontId="1" fillId="0" borderId="0" xfId="0" applyNumberFormat="1" applyFont="1" applyBorder="1" applyAlignment="1">
      <alignment horizontal="left"/>
    </xf>
    <xf numFmtId="170" fontId="0" fillId="0" borderId="0" xfId="0" applyNumberFormat="1" applyBorder="1" applyAlignment="1">
      <alignment/>
    </xf>
    <xf numFmtId="164" fontId="0" fillId="7" borderId="0" xfId="0" applyFont="1" applyFill="1" applyBorder="1" applyAlignment="1">
      <alignment/>
    </xf>
    <xf numFmtId="164" fontId="0" fillId="7" borderId="0" xfId="0" applyFill="1" applyBorder="1" applyAlignment="1">
      <alignment/>
    </xf>
    <xf numFmtId="164" fontId="14" fillId="0" borderId="0" xfId="0" applyFont="1" applyFill="1" applyBorder="1" applyAlignment="1">
      <alignment/>
    </xf>
    <xf numFmtId="164" fontId="36" fillId="0" borderId="0" xfId="0" applyFont="1" applyAlignment="1">
      <alignment/>
    </xf>
    <xf numFmtId="164" fontId="6" fillId="0" borderId="0" xfId="0" applyFont="1" applyAlignment="1">
      <alignment horizontal="center"/>
    </xf>
    <xf numFmtId="164" fontId="6" fillId="0" borderId="0" xfId="0" applyFont="1" applyFill="1" applyAlignment="1">
      <alignment horizontal="center"/>
    </xf>
    <xf numFmtId="164" fontId="6" fillId="11" borderId="0" xfId="0" applyFont="1" applyFill="1" applyAlignment="1">
      <alignment horizontal="center"/>
    </xf>
    <xf numFmtId="164" fontId="37" fillId="0" borderId="0" xfId="0" applyFont="1" applyAlignment="1">
      <alignment/>
    </xf>
    <xf numFmtId="164" fontId="38" fillId="0" borderId="0" xfId="0" applyFont="1" applyAlignment="1">
      <alignment/>
    </xf>
    <xf numFmtId="168" fontId="6" fillId="0" borderId="0" xfId="0" applyNumberFormat="1" applyFont="1" applyAlignment="1">
      <alignment/>
    </xf>
    <xf numFmtId="164" fontId="39" fillId="0" borderId="0" xfId="0" applyFont="1" applyAlignment="1">
      <alignment/>
    </xf>
    <xf numFmtId="164" fontId="40" fillId="0" borderId="0" xfId="0" applyFont="1" applyAlignment="1">
      <alignment/>
    </xf>
    <xf numFmtId="164" fontId="41" fillId="0" borderId="0" xfId="0" applyFont="1" applyAlignment="1">
      <alignment/>
    </xf>
    <xf numFmtId="164" fontId="34" fillId="2" borderId="0" xfId="0" applyFont="1" applyFill="1" applyAlignment="1">
      <alignment/>
    </xf>
    <xf numFmtId="164" fontId="6" fillId="0" borderId="29" xfId="0" applyFont="1" applyFill="1" applyBorder="1" applyAlignment="1">
      <alignment horizontal="right"/>
    </xf>
    <xf numFmtId="164" fontId="6" fillId="0" borderId="0" xfId="0" applyFont="1" applyFill="1" applyAlignment="1">
      <alignment horizontal="right"/>
    </xf>
    <xf numFmtId="164" fontId="6" fillId="0" borderId="1" xfId="0" applyFont="1" applyBorder="1" applyAlignment="1">
      <alignment horizontal="right"/>
    </xf>
    <xf numFmtId="164" fontId="6" fillId="0" borderId="1" xfId="0" applyFont="1" applyFill="1" applyBorder="1" applyAlignment="1">
      <alignment horizontal="right"/>
    </xf>
    <xf numFmtId="164" fontId="6" fillId="0" borderId="1" xfId="0" applyFont="1" applyFill="1" applyBorder="1" applyAlignment="1">
      <alignment/>
    </xf>
    <xf numFmtId="166" fontId="0" fillId="0" borderId="1" xfId="0" applyNumberFormat="1" applyFill="1" applyBorder="1" applyAlignment="1">
      <alignment/>
    </xf>
    <xf numFmtId="164" fontId="0" fillId="0" borderId="0" xfId="0" applyFont="1" applyFill="1" applyBorder="1" applyAlignment="1">
      <alignment/>
    </xf>
    <xf numFmtId="164" fontId="6" fillId="0" borderId="6" xfId="0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164" fontId="0" fillId="0" borderId="29" xfId="0" applyFont="1" applyFill="1" applyBorder="1" applyAlignment="1">
      <alignment/>
    </xf>
    <xf numFmtId="164" fontId="0" fillId="0" borderId="61" xfId="0" applyFont="1" applyFill="1" applyBorder="1" applyAlignment="1">
      <alignment/>
    </xf>
    <xf numFmtId="164" fontId="2" fillId="2" borderId="1" xfId="0" applyFont="1" applyFill="1" applyBorder="1" applyAlignment="1">
      <alignment/>
    </xf>
    <xf numFmtId="166" fontId="2" fillId="2" borderId="1" xfId="0" applyNumberFormat="1" applyFont="1" applyFill="1" applyBorder="1" applyAlignment="1">
      <alignment/>
    </xf>
    <xf numFmtId="164" fontId="42" fillId="2" borderId="1" xfId="0" applyFont="1" applyFill="1" applyBorder="1" applyAlignment="1">
      <alignment/>
    </xf>
    <xf numFmtId="166" fontId="6" fillId="0" borderId="1" xfId="0" applyNumberFormat="1" applyFont="1" applyFill="1" applyBorder="1" applyAlignment="1">
      <alignment/>
    </xf>
    <xf numFmtId="174" fontId="13" fillId="0" borderId="0" xfId="0" applyNumberFormat="1" applyFont="1" applyAlignment="1">
      <alignment/>
    </xf>
    <xf numFmtId="164" fontId="13" fillId="0" borderId="0" xfId="0" applyFont="1" applyAlignment="1">
      <alignment horizontal="right"/>
    </xf>
    <xf numFmtId="164" fontId="25" fillId="0" borderId="0" xfId="0" applyFont="1" applyBorder="1" applyAlignment="1">
      <alignment/>
    </xf>
    <xf numFmtId="164" fontId="6" fillId="0" borderId="0" xfId="0" applyFont="1" applyBorder="1" applyAlignment="1">
      <alignment horizontal="right"/>
    </xf>
    <xf numFmtId="164" fontId="6" fillId="0" borderId="0" xfId="0" applyFont="1" applyFill="1" applyBorder="1" applyAlignment="1">
      <alignment horizontal="right"/>
    </xf>
    <xf numFmtId="164" fontId="6" fillId="0" borderId="50" xfId="0" applyFont="1" applyBorder="1" applyAlignment="1">
      <alignment/>
    </xf>
    <xf numFmtId="164" fontId="0" fillId="0" borderId="62" xfId="0" applyBorder="1" applyAlignment="1">
      <alignment/>
    </xf>
    <xf numFmtId="166" fontId="6" fillId="0" borderId="63" xfId="0" applyNumberFormat="1" applyFont="1" applyBorder="1" applyAlignment="1">
      <alignment/>
    </xf>
    <xf numFmtId="166" fontId="6" fillId="0" borderId="50" xfId="0" applyNumberFormat="1" applyFont="1" applyBorder="1" applyAlignment="1">
      <alignment horizontal="right"/>
    </xf>
    <xf numFmtId="166" fontId="6" fillId="0" borderId="64" xfId="0" applyNumberFormat="1" applyFont="1" applyBorder="1" applyAlignment="1">
      <alignment horizontal="right"/>
    </xf>
    <xf numFmtId="166" fontId="0" fillId="0" borderId="6" xfId="0" applyNumberFormat="1" applyBorder="1" applyAlignment="1">
      <alignment horizontal="right"/>
    </xf>
    <xf numFmtId="166" fontId="0" fillId="0" borderId="7" xfId="0" applyNumberFormat="1" applyBorder="1" applyAlignment="1">
      <alignment/>
    </xf>
    <xf numFmtId="166" fontId="0" fillId="0" borderId="7" xfId="0" applyNumberFormat="1" applyFont="1" applyBorder="1" applyAlignment="1">
      <alignment/>
    </xf>
    <xf numFmtId="164" fontId="0" fillId="0" borderId="40" xfId="0" applyBorder="1" applyAlignment="1">
      <alignment/>
    </xf>
    <xf numFmtId="166" fontId="0" fillId="0" borderId="40" xfId="0" applyNumberFormat="1" applyBorder="1" applyAlignment="1">
      <alignment/>
    </xf>
    <xf numFmtId="166" fontId="0" fillId="0" borderId="41" xfId="0" applyNumberFormat="1" applyBorder="1" applyAlignment="1">
      <alignment horizontal="right"/>
    </xf>
    <xf numFmtId="166" fontId="0" fillId="0" borderId="43" xfId="0" applyNumberFormat="1" applyBorder="1" applyAlignment="1">
      <alignment/>
    </xf>
    <xf numFmtId="164" fontId="23" fillId="0" borderId="0" xfId="0" applyFont="1" applyBorder="1" applyAlignment="1">
      <alignment/>
    </xf>
    <xf numFmtId="164" fontId="6" fillId="0" borderId="62" xfId="0" applyFont="1" applyBorder="1" applyAlignment="1">
      <alignment/>
    </xf>
    <xf numFmtId="166" fontId="6" fillId="0" borderId="1" xfId="0" applyNumberFormat="1" applyFont="1" applyBorder="1" applyAlignment="1">
      <alignment horizontal="right"/>
    </xf>
    <xf numFmtId="164" fontId="34" fillId="0" borderId="0" xfId="0" applyFont="1" applyBorder="1" applyAlignment="1">
      <alignment/>
    </xf>
    <xf numFmtId="166" fontId="6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/>
    </xf>
    <xf numFmtId="167" fontId="0" fillId="0" borderId="1" xfId="0" applyNumberFormat="1" applyBorder="1" applyAlignment="1">
      <alignment/>
    </xf>
    <xf numFmtId="164" fontId="0" fillId="7" borderId="0" xfId="0" applyFill="1" applyAlignment="1">
      <alignment/>
    </xf>
    <xf numFmtId="170" fontId="4" fillId="0" borderId="0" xfId="0" applyNumberFormat="1" applyFont="1" applyAlignment="1">
      <alignment horizontal="right"/>
    </xf>
    <xf numFmtId="170" fontId="0" fillId="7" borderId="0" xfId="0" applyNumberFormat="1" applyFont="1" applyFill="1" applyAlignment="1">
      <alignment horizontal="right"/>
    </xf>
    <xf numFmtId="170" fontId="0" fillId="7" borderId="0" xfId="0" applyNumberFormat="1" applyFont="1" applyFill="1" applyAlignment="1">
      <alignment/>
    </xf>
    <xf numFmtId="166" fontId="14" fillId="7" borderId="0" xfId="0" applyNumberFormat="1" applyFont="1" applyFill="1" applyAlignment="1">
      <alignment/>
    </xf>
    <xf numFmtId="166" fontId="14" fillId="7" borderId="27" xfId="0" applyNumberFormat="1" applyFont="1" applyFill="1" applyBorder="1" applyAlignment="1">
      <alignment horizontal="center"/>
    </xf>
    <xf numFmtId="166" fontId="18" fillId="7" borderId="29" xfId="0" applyNumberFormat="1" applyFont="1" applyFill="1" applyBorder="1" applyAlignment="1">
      <alignment horizontal="center"/>
    </xf>
    <xf numFmtId="166" fontId="18" fillId="7" borderId="34" xfId="0" applyNumberFormat="1" applyFont="1" applyFill="1" applyBorder="1" applyAlignment="1">
      <alignment horizontal="center"/>
    </xf>
    <xf numFmtId="164" fontId="18" fillId="0" borderId="65" xfId="0" applyFont="1" applyBorder="1" applyAlignment="1">
      <alignment horizontal="center"/>
    </xf>
    <xf numFmtId="166" fontId="14" fillId="0" borderId="3" xfId="0" applyNumberFormat="1" applyFont="1" applyBorder="1" applyAlignment="1">
      <alignment/>
    </xf>
    <xf numFmtId="166" fontId="18" fillId="0" borderId="64" xfId="0" applyNumberFormat="1" applyFont="1" applyBorder="1" applyAlignment="1">
      <alignment/>
    </xf>
    <xf numFmtId="166" fontId="14" fillId="7" borderId="3" xfId="0" applyNumberFormat="1" applyFont="1" applyFill="1" applyBorder="1" applyAlignment="1">
      <alignment/>
    </xf>
    <xf numFmtId="164" fontId="14" fillId="0" borderId="38" xfId="0" applyFont="1" applyBorder="1" applyAlignment="1">
      <alignment/>
    </xf>
    <xf numFmtId="166" fontId="18" fillId="7" borderId="1" xfId="0" applyNumberFormat="1" applyFont="1" applyFill="1" applyBorder="1" applyAlignment="1">
      <alignment/>
    </xf>
    <xf numFmtId="164" fontId="14" fillId="0" borderId="38" xfId="0" applyFont="1" applyBorder="1" applyAlignment="1">
      <alignment horizontal="center"/>
    </xf>
    <xf numFmtId="166" fontId="43" fillId="0" borderId="1" xfId="0" applyNumberFormat="1" applyFont="1" applyBorder="1" applyAlignment="1">
      <alignment/>
    </xf>
    <xf numFmtId="164" fontId="14" fillId="0" borderId="66" xfId="0" applyFont="1" applyBorder="1" applyAlignment="1">
      <alignment/>
    </xf>
    <xf numFmtId="166" fontId="14" fillId="0" borderId="29" xfId="0" applyNumberFormat="1" applyFont="1" applyBorder="1" applyAlignment="1">
      <alignment/>
    </xf>
    <xf numFmtId="166" fontId="18" fillId="0" borderId="32" xfId="0" applyNumberFormat="1" applyFont="1" applyBorder="1" applyAlignment="1">
      <alignment/>
    </xf>
    <xf numFmtId="166" fontId="18" fillId="7" borderId="29" xfId="0" applyNumberFormat="1" applyFont="1" applyFill="1" applyBorder="1" applyAlignment="1">
      <alignment/>
    </xf>
    <xf numFmtId="164" fontId="14" fillId="0" borderId="1" xfId="0" applyFont="1" applyBorder="1" applyAlignment="1">
      <alignment/>
    </xf>
    <xf numFmtId="166" fontId="18" fillId="0" borderId="1" xfId="0" applyNumberFormat="1" applyFont="1" applyBorder="1" applyAlignment="1">
      <alignment/>
    </xf>
    <xf numFmtId="166" fontId="18" fillId="0" borderId="0" xfId="0" applyNumberFormat="1" applyFont="1" applyBorder="1" applyAlignment="1">
      <alignment/>
    </xf>
    <xf numFmtId="166" fontId="18" fillId="7" borderId="0" xfId="0" applyNumberFormat="1" applyFont="1" applyFill="1" applyBorder="1" applyAlignment="1">
      <alignment/>
    </xf>
    <xf numFmtId="166" fontId="14" fillId="7" borderId="0" xfId="0" applyNumberFormat="1" applyFont="1" applyFill="1" applyBorder="1" applyAlignment="1">
      <alignment/>
    </xf>
    <xf numFmtId="164" fontId="19" fillId="2" borderId="0" xfId="0" applyFont="1" applyFill="1" applyAlignment="1">
      <alignment/>
    </xf>
    <xf numFmtId="164" fontId="6" fillId="0" borderId="30" xfId="0" applyFont="1" applyBorder="1" applyAlignment="1">
      <alignment/>
    </xf>
    <xf numFmtId="164" fontId="0" fillId="0" borderId="44" xfId="0" applyBorder="1" applyAlignment="1">
      <alignment/>
    </xf>
    <xf numFmtId="164" fontId="0" fillId="0" borderId="31" xfId="0" applyBorder="1" applyAlignment="1">
      <alignment/>
    </xf>
    <xf numFmtId="164" fontId="0" fillId="0" borderId="67" xfId="0" applyFont="1" applyBorder="1" applyAlignment="1">
      <alignment/>
    </xf>
    <xf numFmtId="164" fontId="0" fillId="0" borderId="68" xfId="0" applyFont="1" applyBorder="1" applyAlignment="1">
      <alignment horizontal="center"/>
    </xf>
    <xf numFmtId="166" fontId="0" fillId="0" borderId="1" xfId="0" applyNumberFormat="1" applyFont="1" applyBorder="1" applyAlignment="1">
      <alignment/>
    </xf>
    <xf numFmtId="164" fontId="19" fillId="0" borderId="0" xfId="0" applyFont="1" applyAlignment="1">
      <alignment/>
    </xf>
    <xf numFmtId="166" fontId="19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164" fontId="2" fillId="0" borderId="0" xfId="0" applyFont="1" applyAlignment="1">
      <alignment horizontal="center"/>
    </xf>
    <xf numFmtId="166" fontId="2" fillId="0" borderId="69" xfId="0" applyNumberFormat="1" applyFont="1" applyBorder="1" applyAlignment="1">
      <alignment horizontal="right"/>
    </xf>
    <xf numFmtId="166" fontId="2" fillId="0" borderId="15" xfId="0" applyNumberFormat="1" applyFont="1" applyBorder="1" applyAlignment="1">
      <alignment horizontal="right"/>
    </xf>
    <xf numFmtId="166" fontId="2" fillId="0" borderId="28" xfId="0" applyNumberFormat="1" applyFont="1" applyBorder="1" applyAlignment="1">
      <alignment horizontal="right"/>
    </xf>
    <xf numFmtId="164" fontId="2" fillId="0" borderId="44" xfId="0" applyFont="1" applyBorder="1" applyAlignment="1">
      <alignment/>
    </xf>
    <xf numFmtId="166" fontId="2" fillId="0" borderId="44" xfId="0" applyNumberFormat="1" applyFon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166" fontId="19" fillId="0" borderId="0" xfId="0" applyNumberFormat="1" applyFont="1" applyBorder="1" applyAlignment="1">
      <alignment horizontal="right"/>
    </xf>
    <xf numFmtId="164" fontId="4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44" fillId="0" borderId="0" xfId="0" applyFont="1" applyBorder="1" applyAlignment="1">
      <alignment/>
    </xf>
    <xf numFmtId="164" fontId="45" fillId="0" borderId="0" xfId="0" applyFon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2" xfId="20"/>
    <cellStyle name="normální_List1" xfId="21"/>
    <cellStyle name="normální_rozbor výdajů dle OdPa" xfId="22"/>
    <cellStyle name="normální_rozbor výdajů položky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FFFB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</xdr:row>
      <xdr:rowOff>85725</xdr:rowOff>
    </xdr:from>
    <xdr:to>
      <xdr:col>7</xdr:col>
      <xdr:colOff>400050</xdr:colOff>
      <xdr:row>8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247650"/>
          <a:ext cx="990600" cy="1066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B7:O30"/>
  <sheetViews>
    <sheetView workbookViewId="0" topLeftCell="A19">
      <selection activeCell="F32" sqref="F32"/>
    </sheetView>
  </sheetViews>
  <sheetFormatPr defaultColWidth="9.140625" defaultRowHeight="12.75"/>
  <cols>
    <col min="1" max="1" width="7.28125" style="0" customWidth="1"/>
    <col min="3" max="3" width="11.00390625" style="0" customWidth="1"/>
  </cols>
  <sheetData>
    <row r="7" ht="12.75">
      <c r="C7" s="1"/>
    </row>
    <row r="8" ht="12.75">
      <c r="C8" s="1"/>
    </row>
    <row r="9" ht="12.75">
      <c r="C9" s="1"/>
    </row>
    <row r="10" ht="12.75">
      <c r="C10" s="1"/>
    </row>
    <row r="11" spans="3:11" ht="12.75">
      <c r="C11" s="2" t="s">
        <v>0</v>
      </c>
      <c r="D11" s="3"/>
      <c r="E11" s="3"/>
      <c r="F11" s="3"/>
      <c r="G11" s="3"/>
      <c r="H11" s="3"/>
      <c r="I11" s="3"/>
      <c r="J11" s="3"/>
      <c r="K11" s="3"/>
    </row>
    <row r="12" spans="3:4" ht="12.75">
      <c r="C12" s="1"/>
      <c r="D12" t="s">
        <v>1</v>
      </c>
    </row>
    <row r="14" ht="12.75">
      <c r="C14" s="1"/>
    </row>
    <row r="15" spans="2:14" ht="12.75">
      <c r="B15" s="4"/>
      <c r="C15" s="5">
        <v>1</v>
      </c>
      <c r="D15" s="4"/>
      <c r="E15" s="6" t="s">
        <v>2</v>
      </c>
      <c r="F15" s="4"/>
      <c r="G15" s="4"/>
      <c r="H15" s="4"/>
      <c r="I15" s="4"/>
      <c r="J15" s="4"/>
      <c r="K15" s="4"/>
      <c r="L15" s="4"/>
      <c r="M15" s="4"/>
      <c r="N15" s="4"/>
    </row>
    <row r="16" spans="2:14" ht="12.75">
      <c r="B16" s="4"/>
      <c r="C16" s="5"/>
      <c r="D16" s="4"/>
      <c r="E16" s="6" t="s">
        <v>3</v>
      </c>
      <c r="F16" s="4"/>
      <c r="G16" s="4"/>
      <c r="H16" s="4"/>
      <c r="I16" s="4"/>
      <c r="J16" s="4"/>
      <c r="K16" s="4"/>
      <c r="L16" s="4"/>
      <c r="M16" s="4"/>
      <c r="N16" s="4"/>
    </row>
    <row r="17" spans="2:14" ht="12.75">
      <c r="B17" s="4"/>
      <c r="C17" s="5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2:14" ht="12.75">
      <c r="B18" s="4"/>
      <c r="C18" s="5">
        <v>2</v>
      </c>
      <c r="D18" s="7"/>
      <c r="E18" s="6" t="s">
        <v>4</v>
      </c>
      <c r="F18" s="7"/>
      <c r="G18" s="4"/>
      <c r="H18" s="4"/>
      <c r="I18" s="4"/>
      <c r="J18" s="4"/>
      <c r="K18" s="4"/>
      <c r="L18" s="4"/>
      <c r="M18" s="4"/>
      <c r="N18" s="4"/>
    </row>
    <row r="19" spans="2:14" ht="12.75">
      <c r="B19" s="4"/>
      <c r="C19" s="5"/>
      <c r="D19" s="4"/>
      <c r="E19" s="6"/>
      <c r="F19" s="4"/>
      <c r="G19" s="4"/>
      <c r="H19" s="4"/>
      <c r="I19" s="4"/>
      <c r="J19" s="4"/>
      <c r="K19" s="4"/>
      <c r="L19" s="4"/>
      <c r="M19" s="4"/>
      <c r="N19" s="4"/>
    </row>
    <row r="20" spans="3:10" ht="18.75" customHeight="1">
      <c r="C20" s="5">
        <v>3</v>
      </c>
      <c r="E20" s="6" t="s">
        <v>5</v>
      </c>
      <c r="F20" s="6"/>
      <c r="G20" s="6"/>
      <c r="H20" s="6"/>
      <c r="I20" s="8"/>
      <c r="J20" s="8"/>
    </row>
    <row r="21" ht="18.75" customHeight="1">
      <c r="C21" s="5"/>
    </row>
    <row r="22" spans="2:14" ht="12.75">
      <c r="B22" s="4"/>
      <c r="C22" s="5">
        <v>4</v>
      </c>
      <c r="D22" s="4"/>
      <c r="E22" s="6" t="s">
        <v>6</v>
      </c>
      <c r="F22" s="4"/>
      <c r="G22" s="4"/>
      <c r="H22" s="4"/>
      <c r="I22" s="4"/>
      <c r="J22" s="4"/>
      <c r="K22" s="4"/>
      <c r="L22" s="4"/>
      <c r="M22" s="4"/>
      <c r="N22" s="4"/>
    </row>
    <row r="23" spans="2:14" ht="12.75">
      <c r="B23" s="4"/>
      <c r="C23" s="9"/>
      <c r="D23" s="4"/>
      <c r="E23" s="6" t="s">
        <v>7</v>
      </c>
      <c r="F23" s="4"/>
      <c r="G23" s="4"/>
      <c r="H23" s="4"/>
      <c r="I23" s="4"/>
      <c r="J23" s="4"/>
      <c r="K23" s="4"/>
      <c r="L23" s="4"/>
      <c r="M23" s="4"/>
      <c r="N23" s="4"/>
    </row>
    <row r="24" spans="2:14" ht="12.75">
      <c r="B24" s="4"/>
      <c r="C24" s="9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3:15" ht="20.25" customHeight="1">
      <c r="C25" s="5">
        <v>5</v>
      </c>
      <c r="E25" s="6" t="s">
        <v>8</v>
      </c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5:15" ht="12.75">
      <c r="E26" s="6" t="s">
        <v>9</v>
      </c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5:15" ht="12.75"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5:15" ht="12.75"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5:15" ht="12.75"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5:15" ht="12.75"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</sheetData>
  <sheetProtection selectLockedCells="1" selectUnlockedCells="1"/>
  <printOptions/>
  <pageMargins left="0.3701388888888889" right="0.2902777777777778" top="1" bottom="1" header="0.5118055555555555" footer="0.5118055555555555"/>
  <pageSetup horizontalDpi="300" verticalDpi="300" orientation="landscape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B2:E55"/>
  <sheetViews>
    <sheetView workbookViewId="0" topLeftCell="A10">
      <selection activeCell="G56" sqref="G56"/>
    </sheetView>
  </sheetViews>
  <sheetFormatPr defaultColWidth="9.140625" defaultRowHeight="12.75"/>
  <cols>
    <col min="1" max="1" width="3.140625" style="0" customWidth="1"/>
    <col min="4" max="4" width="22.28125" style="0" customWidth="1"/>
    <col min="5" max="5" width="30.140625" style="0" customWidth="1"/>
  </cols>
  <sheetData>
    <row r="2" spans="2:5" ht="12.75">
      <c r="B2" s="223" t="s">
        <v>548</v>
      </c>
      <c r="C2" s="223"/>
      <c r="D2" s="223"/>
      <c r="E2" s="224"/>
    </row>
    <row r="5" ht="12.75">
      <c r="B5" t="s">
        <v>549</v>
      </c>
    </row>
    <row r="6" ht="12.75">
      <c r="B6" t="s">
        <v>550</v>
      </c>
    </row>
    <row r="8" spans="2:5" ht="12.75">
      <c r="B8" t="s">
        <v>551</v>
      </c>
      <c r="E8" t="s">
        <v>552</v>
      </c>
    </row>
    <row r="9" ht="12.75">
      <c r="E9" t="s">
        <v>553</v>
      </c>
    </row>
    <row r="10" ht="12.75">
      <c r="E10" t="s">
        <v>554</v>
      </c>
    </row>
    <row r="11" ht="12.75">
      <c r="E11" t="s">
        <v>555</v>
      </c>
    </row>
    <row r="12" ht="12.75">
      <c r="E12" t="s">
        <v>556</v>
      </c>
    </row>
    <row r="13" ht="12.75">
      <c r="E13" t="s">
        <v>557</v>
      </c>
    </row>
    <row r="14" ht="12.75">
      <c r="E14" t="s">
        <v>558</v>
      </c>
    </row>
    <row r="15" ht="12.75">
      <c r="E15" t="s">
        <v>559</v>
      </c>
    </row>
    <row r="16" ht="12.75">
      <c r="E16" t="s">
        <v>560</v>
      </c>
    </row>
    <row r="17" ht="12.75">
      <c r="E17" t="s">
        <v>561</v>
      </c>
    </row>
    <row r="18" ht="12.75">
      <c r="E18" t="s">
        <v>562</v>
      </c>
    </row>
    <row r="19" ht="12.75">
      <c r="E19" t="s">
        <v>563</v>
      </c>
    </row>
    <row r="20" ht="12.75">
      <c r="E20" t="s">
        <v>564</v>
      </c>
    </row>
    <row r="21" ht="12.75">
      <c r="E21" t="s">
        <v>565</v>
      </c>
    </row>
    <row r="22" ht="12.75">
      <c r="E22" t="s">
        <v>566</v>
      </c>
    </row>
    <row r="23" ht="12.75">
      <c r="E23" t="s">
        <v>567</v>
      </c>
    </row>
    <row r="27" spans="2:3" ht="12.75">
      <c r="B27" s="225" t="s">
        <v>568</v>
      </c>
      <c r="C27" s="225"/>
    </row>
    <row r="29" spans="2:5" ht="12.75">
      <c r="B29" t="s">
        <v>569</v>
      </c>
      <c r="E29" s="147">
        <v>53674257.8</v>
      </c>
    </row>
    <row r="30" spans="2:5" ht="12.75">
      <c r="B30" t="s">
        <v>570</v>
      </c>
      <c r="E30" s="147">
        <v>62414077.84</v>
      </c>
    </row>
    <row r="31" spans="2:5" ht="12.75">
      <c r="B31" t="s">
        <v>571</v>
      </c>
      <c r="E31" s="147">
        <f>SUM(E30-E29)</f>
        <v>8739820.040000007</v>
      </c>
    </row>
    <row r="32" spans="2:5" ht="12.75">
      <c r="B32" t="s">
        <v>572</v>
      </c>
      <c r="E32" s="147">
        <v>569050</v>
      </c>
    </row>
    <row r="33" spans="2:5" ht="12.75">
      <c r="B33" t="s">
        <v>573</v>
      </c>
      <c r="E33" s="147">
        <f>SUM(E31-E32)</f>
        <v>8170770.040000007</v>
      </c>
    </row>
    <row r="36" spans="2:3" ht="12.75">
      <c r="B36" s="225" t="s">
        <v>574</v>
      </c>
      <c r="C36" s="225"/>
    </row>
    <row r="38" spans="2:5" ht="12.75">
      <c r="B38" t="s">
        <v>575</v>
      </c>
      <c r="E38" s="147">
        <v>8282799.6</v>
      </c>
    </row>
    <row r="39" spans="2:5" ht="12.75">
      <c r="B39" t="s">
        <v>576</v>
      </c>
      <c r="E39" s="147">
        <v>7683246.96</v>
      </c>
    </row>
    <row r="40" spans="2:5" ht="12.75">
      <c r="B40" t="s">
        <v>571</v>
      </c>
      <c r="E40" s="226">
        <f>SUM(E39-E38)</f>
        <v>-599552.6399999997</v>
      </c>
    </row>
    <row r="41" spans="2:5" ht="12.75">
      <c r="B41" t="s">
        <v>572</v>
      </c>
      <c r="E41" s="147">
        <v>901550</v>
      </c>
    </row>
    <row r="42" spans="2:5" ht="12.75">
      <c r="B42" t="s">
        <v>573</v>
      </c>
      <c r="E42" s="147">
        <f>SUM(E40-E41)</f>
        <v>-1501102.6399999997</v>
      </c>
    </row>
    <row r="45" spans="2:4" ht="12.75">
      <c r="B45" s="225" t="s">
        <v>577</v>
      </c>
      <c r="C45" s="225"/>
      <c r="D45" s="225"/>
    </row>
    <row r="47" spans="2:5" ht="12.75">
      <c r="B47" t="s">
        <v>578</v>
      </c>
      <c r="E47" s="147">
        <f>E29+E38</f>
        <v>61957057.4</v>
      </c>
    </row>
    <row r="48" spans="2:5" ht="12.75">
      <c r="B48" t="s">
        <v>579</v>
      </c>
      <c r="E48" s="147">
        <f>E30+E39</f>
        <v>70097324.8</v>
      </c>
    </row>
    <row r="49" spans="2:5" ht="12.75">
      <c r="B49" t="s">
        <v>571</v>
      </c>
      <c r="E49" s="147">
        <f>SUM(E31+E40)</f>
        <v>8140267.400000007</v>
      </c>
    </row>
    <row r="50" spans="2:5" ht="12.75">
      <c r="B50" t="s">
        <v>572</v>
      </c>
      <c r="E50" s="147">
        <f>E32+E41</f>
        <v>1470600</v>
      </c>
    </row>
    <row r="51" spans="2:5" ht="12.75">
      <c r="B51" t="s">
        <v>573</v>
      </c>
      <c r="E51" s="147">
        <f>E33+E42</f>
        <v>6669667.400000007</v>
      </c>
    </row>
    <row r="54" ht="12.75">
      <c r="B54" t="s">
        <v>580</v>
      </c>
    </row>
    <row r="55" ht="12.75">
      <c r="B55" t="s">
        <v>581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4:M37"/>
  <sheetViews>
    <sheetView workbookViewId="0" topLeftCell="A10">
      <selection activeCell="E35" sqref="E35"/>
    </sheetView>
  </sheetViews>
  <sheetFormatPr defaultColWidth="9.140625" defaultRowHeight="12.75"/>
  <cols>
    <col min="1" max="1" width="27.00390625" style="168" customWidth="1"/>
    <col min="2" max="2" width="12.00390625" style="168" customWidth="1"/>
    <col min="3" max="3" width="11.7109375" style="168" customWidth="1"/>
    <col min="4" max="4" width="11.28125" style="168" customWidth="1"/>
    <col min="5" max="5" width="12.00390625" style="168" customWidth="1"/>
    <col min="6" max="6" width="10.57421875" style="168" customWidth="1"/>
    <col min="7" max="7" width="11.00390625" style="218" customWidth="1"/>
    <col min="8" max="8" width="12.28125" style="168" customWidth="1"/>
    <col min="9" max="9" width="11.57421875" style="168" customWidth="1"/>
    <col min="10" max="10" width="11.421875" style="168" customWidth="1"/>
    <col min="11" max="11" width="12.00390625" style="168" customWidth="1"/>
    <col min="12" max="12" width="12.140625" style="168" customWidth="1"/>
    <col min="13" max="13" width="12.28125" style="168" customWidth="1"/>
  </cols>
  <sheetData>
    <row r="4" spans="1:2" ht="12.75">
      <c r="A4" s="217" t="s">
        <v>582</v>
      </c>
      <c r="B4" s="217"/>
    </row>
    <row r="6" spans="2:13" ht="12.75">
      <c r="B6" s="227" t="s">
        <v>583</v>
      </c>
      <c r="C6" s="228" t="s">
        <v>584</v>
      </c>
      <c r="D6" s="228" t="s">
        <v>585</v>
      </c>
      <c r="E6" s="228" t="s">
        <v>586</v>
      </c>
      <c r="F6" s="228" t="s">
        <v>587</v>
      </c>
      <c r="G6" s="228" t="s">
        <v>588</v>
      </c>
      <c r="H6" s="228" t="s">
        <v>589</v>
      </c>
      <c r="I6" s="228" t="s">
        <v>590</v>
      </c>
      <c r="J6" s="228" t="s">
        <v>591</v>
      </c>
      <c r="K6" s="229" t="s">
        <v>592</v>
      </c>
      <c r="L6" s="229" t="s">
        <v>393</v>
      </c>
      <c r="M6" s="230" t="s">
        <v>593</v>
      </c>
    </row>
    <row r="7" spans="3:13" ht="12.75">
      <c r="C7" s="195"/>
      <c r="D7" s="195"/>
      <c r="E7" s="195"/>
      <c r="F7" s="195"/>
      <c r="G7" s="228"/>
      <c r="H7" s="195"/>
      <c r="I7" s="195"/>
      <c r="J7" s="195"/>
      <c r="K7" s="231"/>
      <c r="L7" s="231"/>
      <c r="M7" s="230" t="s">
        <v>594</v>
      </c>
    </row>
    <row r="8" spans="1:13" ht="12.75">
      <c r="A8" s="168" t="s">
        <v>595</v>
      </c>
      <c r="B8" s="183">
        <v>5251000</v>
      </c>
      <c r="C8" s="183">
        <v>-1756000</v>
      </c>
      <c r="D8" s="183">
        <v>-1756000</v>
      </c>
      <c r="E8" s="183">
        <v>-1739000</v>
      </c>
      <c r="K8" s="232"/>
      <c r="L8" s="232"/>
      <c r="M8" s="168">
        <v>0</v>
      </c>
    </row>
    <row r="9" spans="7:12" ht="12.75">
      <c r="G9" s="232"/>
      <c r="K9" s="232"/>
      <c r="L9" s="232"/>
    </row>
    <row r="10" spans="1:13" ht="12.75">
      <c r="A10" s="233" t="s">
        <v>596</v>
      </c>
      <c r="B10" s="183">
        <v>8993906.27</v>
      </c>
      <c r="C10" s="183">
        <v>-404052</v>
      </c>
      <c r="D10" s="183">
        <v>-423456.9</v>
      </c>
      <c r="E10" s="183">
        <v>-443793</v>
      </c>
      <c r="F10" s="183">
        <v>-465106.8</v>
      </c>
      <c r="G10" s="234">
        <v>-480878.6</v>
      </c>
      <c r="H10" s="183">
        <v>-474346.5</v>
      </c>
      <c r="I10" s="183">
        <v>-504305.1</v>
      </c>
      <c r="J10" s="183">
        <v>-536156.4</v>
      </c>
      <c r="K10" s="234">
        <v>-570018.9</v>
      </c>
      <c r="L10" s="234">
        <v>-607293.99</v>
      </c>
      <c r="M10" s="183">
        <f>SUM(B10+C10+D10+E10+F10+G10+H10+I10+J10+K10+L10)</f>
        <v>4084498.079999999</v>
      </c>
    </row>
    <row r="11" spans="7:13" ht="12.75">
      <c r="G11" s="232"/>
      <c r="K11" s="232"/>
      <c r="L11" s="232"/>
      <c r="M11" s="183"/>
    </row>
    <row r="12" spans="1:13" ht="12.75">
      <c r="A12" s="168" t="s">
        <v>597</v>
      </c>
      <c r="B12" s="183">
        <v>466752</v>
      </c>
      <c r="C12" s="183">
        <v>851626</v>
      </c>
      <c r="D12" s="183">
        <v>-280000</v>
      </c>
      <c r="E12" s="183">
        <v>-280000</v>
      </c>
      <c r="F12" s="183">
        <v>-280000</v>
      </c>
      <c r="G12" s="234">
        <v>-280000</v>
      </c>
      <c r="H12" s="183">
        <v>-198378</v>
      </c>
      <c r="I12" s="183">
        <v>0</v>
      </c>
      <c r="J12" s="183">
        <v>0</v>
      </c>
      <c r="K12" s="234"/>
      <c r="L12" s="234"/>
      <c r="M12" s="183">
        <v>0</v>
      </c>
    </row>
    <row r="13" spans="7:12" ht="12.75">
      <c r="G13" s="232"/>
      <c r="K13" s="232"/>
      <c r="L13" s="232"/>
    </row>
    <row r="14" spans="1:13" ht="12.75">
      <c r="A14" s="168" t="s">
        <v>598</v>
      </c>
      <c r="B14" s="183">
        <v>2000000</v>
      </c>
      <c r="C14" s="183">
        <v>-480000</v>
      </c>
      <c r="D14" s="183">
        <v>-480000</v>
      </c>
      <c r="E14" s="183">
        <v>-480000</v>
      </c>
      <c r="F14" s="183">
        <v>-480000</v>
      </c>
      <c r="G14" s="234">
        <v>-80000</v>
      </c>
      <c r="H14" s="183">
        <v>0</v>
      </c>
      <c r="I14" s="183">
        <v>0</v>
      </c>
      <c r="J14" s="183">
        <v>0</v>
      </c>
      <c r="K14" s="234"/>
      <c r="L14" s="234"/>
      <c r="M14" s="168">
        <v>0</v>
      </c>
    </row>
    <row r="15" spans="7:12" ht="12.75">
      <c r="G15" s="232"/>
      <c r="K15" s="232"/>
      <c r="L15" s="232"/>
    </row>
    <row r="16" spans="1:13" ht="12.75">
      <c r="A16" s="168" t="s">
        <v>598</v>
      </c>
      <c r="B16" s="183">
        <v>0</v>
      </c>
      <c r="C16" s="183">
        <v>500000</v>
      </c>
      <c r="G16" s="232"/>
      <c r="J16" s="168">
        <v>0</v>
      </c>
      <c r="K16" s="232"/>
      <c r="L16" s="232"/>
      <c r="M16" s="168">
        <v>0</v>
      </c>
    </row>
    <row r="17" spans="1:12" ht="12.75">
      <c r="A17" s="168" t="s">
        <v>599</v>
      </c>
      <c r="B17" s="183"/>
      <c r="C17" s="183">
        <v>-500000</v>
      </c>
      <c r="G17" s="232"/>
      <c r="J17" s="168">
        <v>0</v>
      </c>
      <c r="K17" s="232"/>
      <c r="L17" s="232"/>
    </row>
    <row r="18" spans="7:12" ht="12.75">
      <c r="G18" s="232"/>
      <c r="K18" s="232"/>
      <c r="L18" s="232"/>
    </row>
    <row r="19" spans="1:13" ht="12.75">
      <c r="A19" s="168" t="s">
        <v>600</v>
      </c>
      <c r="B19" s="183">
        <v>727389</v>
      </c>
      <c r="C19" s="183">
        <v>-288000</v>
      </c>
      <c r="D19" s="183">
        <v>-288000</v>
      </c>
      <c r="E19" s="183">
        <v>-151389</v>
      </c>
      <c r="F19" s="183"/>
      <c r="G19" s="234"/>
      <c r="H19" s="183"/>
      <c r="I19" s="183"/>
      <c r="J19" s="183">
        <v>0</v>
      </c>
      <c r="K19" s="234"/>
      <c r="L19" s="234"/>
      <c r="M19" s="168">
        <v>0</v>
      </c>
    </row>
    <row r="20" spans="7:12" ht="12.75">
      <c r="G20" s="232"/>
      <c r="K20" s="232"/>
      <c r="L20" s="232"/>
    </row>
    <row r="21" spans="1:13" ht="12.75">
      <c r="A21" s="168" t="s">
        <v>601</v>
      </c>
      <c r="B21" s="183">
        <v>4217000</v>
      </c>
      <c r="C21" s="168">
        <v>0</v>
      </c>
      <c r="D21" s="183">
        <v>-4217000</v>
      </c>
      <c r="E21" s="183" t="s">
        <v>602</v>
      </c>
      <c r="G21" s="232"/>
      <c r="K21" s="232"/>
      <c r="L21" s="232"/>
      <c r="M21" s="168">
        <v>0</v>
      </c>
    </row>
    <row r="22" spans="2:12" ht="12.75">
      <c r="B22" s="183"/>
      <c r="D22" s="183"/>
      <c r="E22" s="183"/>
      <c r="G22" s="232"/>
      <c r="K22" s="232"/>
      <c r="L22" s="232"/>
    </row>
    <row r="23" spans="1:13" ht="12.75">
      <c r="A23" s="168" t="s">
        <v>603</v>
      </c>
      <c r="B23" s="183"/>
      <c r="D23" s="183"/>
      <c r="E23" s="183"/>
      <c r="G23" s="234">
        <v>5151190.32</v>
      </c>
      <c r="H23" s="183">
        <v>16006285.51</v>
      </c>
      <c r="I23" s="183">
        <v>14924382.37</v>
      </c>
      <c r="J23" s="183"/>
      <c r="K23" s="234"/>
      <c r="L23" s="234"/>
      <c r="M23" s="183"/>
    </row>
    <row r="24" spans="2:13" ht="12.75">
      <c r="B24" s="183"/>
      <c r="D24" s="183"/>
      <c r="E24" s="183"/>
      <c r="G24" s="234">
        <v>-787662.32</v>
      </c>
      <c r="H24" s="183">
        <v>-20369813.51</v>
      </c>
      <c r="I24" s="183">
        <v>-14924382.37</v>
      </c>
      <c r="J24" s="183"/>
      <c r="K24" s="234"/>
      <c r="L24" s="234"/>
      <c r="M24" s="183">
        <v>0</v>
      </c>
    </row>
    <row r="25" spans="1:13" ht="12.75">
      <c r="A25" s="233" t="s">
        <v>604</v>
      </c>
      <c r="B25" s="183"/>
      <c r="D25" s="183"/>
      <c r="E25" s="183"/>
      <c r="G25" s="234"/>
      <c r="H25" s="183">
        <v>13880000</v>
      </c>
      <c r="I25" s="183"/>
      <c r="J25" s="183"/>
      <c r="K25" s="234"/>
      <c r="L25" s="234"/>
      <c r="M25" s="183"/>
    </row>
    <row r="26" spans="7:13" ht="12.75">
      <c r="G26" s="232"/>
      <c r="H26" s="183">
        <v>-1316000</v>
      </c>
      <c r="I26" s="183">
        <v>-1579200</v>
      </c>
      <c r="J26" s="183">
        <v>-1579200</v>
      </c>
      <c r="K26" s="234">
        <v>-1579200</v>
      </c>
      <c r="L26" s="234">
        <v>-1579200</v>
      </c>
      <c r="M26" s="183">
        <f>SUM(H25+H26+I26+J26+K26+L26)</f>
        <v>6247200</v>
      </c>
    </row>
    <row r="27" spans="1:13" ht="12.75">
      <c r="A27" s="168" t="s">
        <v>604</v>
      </c>
      <c r="G27" s="232"/>
      <c r="H27" s="183"/>
      <c r="I27" s="183"/>
      <c r="J27" s="183">
        <v>1681924</v>
      </c>
      <c r="K27" s="234"/>
      <c r="L27" s="234"/>
      <c r="M27" s="183"/>
    </row>
    <row r="28" spans="1:13" ht="12.75">
      <c r="A28" s="168" t="s">
        <v>605</v>
      </c>
      <c r="G28" s="232"/>
      <c r="H28" s="183"/>
      <c r="I28" s="183"/>
      <c r="J28" s="183">
        <v>-231992</v>
      </c>
      <c r="K28" s="234">
        <v>-231992</v>
      </c>
      <c r="L28" s="234">
        <v>-231992</v>
      </c>
      <c r="M28" s="183">
        <f>SUM(J27+J28+K28+L28)</f>
        <v>985948</v>
      </c>
    </row>
    <row r="29" spans="7:12" ht="12.75">
      <c r="G29" s="232"/>
      <c r="H29" s="183"/>
      <c r="I29" s="183"/>
      <c r="J29" s="183"/>
      <c r="K29" s="234"/>
      <c r="L29" s="234"/>
    </row>
    <row r="30" spans="1:13" ht="12.75">
      <c r="A30" s="218" t="s">
        <v>124</v>
      </c>
      <c r="B30" s="184">
        <f>SUM(B8:B26)</f>
        <v>21656047.27</v>
      </c>
      <c r="C30" s="184">
        <f>SUM(C8:C26)</f>
        <v>-2076426</v>
      </c>
      <c r="D30" s="184">
        <f>SUM(D8:D26)</f>
        <v>-7444456.9</v>
      </c>
      <c r="E30" s="184">
        <f>SUM(E8:E26)</f>
        <v>-3094182</v>
      </c>
      <c r="F30" s="184">
        <f>SUM(F8:F26)</f>
        <v>-1225106.8</v>
      </c>
      <c r="G30" s="184">
        <f>SUM(G10:G26)</f>
        <v>3522649.4000000004</v>
      </c>
      <c r="H30" s="184">
        <f>SUM(H10:H26)</f>
        <v>7527747.499999998</v>
      </c>
      <c r="I30" s="184">
        <f>SUM(I8:I29)</f>
        <v>-2083505.1</v>
      </c>
      <c r="J30" s="184">
        <f>SUM(J7:J29)</f>
        <v>-665424.4</v>
      </c>
      <c r="K30" s="235">
        <f>SUM(K8:K29)</f>
        <v>-2381210.9</v>
      </c>
      <c r="L30" s="235">
        <f>SUM(L10:L29)</f>
        <v>-2418485.99</v>
      </c>
      <c r="M30" s="184">
        <f>SUM(M8:M29)</f>
        <v>11317646.079999998</v>
      </c>
    </row>
    <row r="33" spans="1:12" ht="12.75">
      <c r="A33" s="168" t="s">
        <v>606</v>
      </c>
      <c r="H33" s="183"/>
      <c r="I33" s="183"/>
      <c r="J33" s="183"/>
      <c r="K33" s="183"/>
      <c r="L33" s="183"/>
    </row>
    <row r="34" ht="12.75">
      <c r="A34" s="168" t="s">
        <v>607</v>
      </c>
    </row>
    <row r="36" ht="12.75">
      <c r="A36" s="168" t="s">
        <v>608</v>
      </c>
    </row>
    <row r="37" ht="12.75">
      <c r="A37" s="168" t="s">
        <v>609</v>
      </c>
    </row>
  </sheetData>
  <sheetProtection selectLockedCells="1" selectUnlockedCells="1"/>
  <printOptions/>
  <pageMargins left="0.24027777777777778" right="0.1798611111111111" top="0.9840277777777777" bottom="0.9840277777777777" header="0.5118055555555555" footer="0.5118055555555555"/>
  <pageSetup fitToHeight="0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0"/>
  </sheetPr>
  <dimension ref="B2:F35"/>
  <sheetViews>
    <sheetView workbookViewId="0" topLeftCell="A10">
      <selection activeCell="C10" sqref="C10"/>
    </sheetView>
  </sheetViews>
  <sheetFormatPr defaultColWidth="9.140625" defaultRowHeight="12.75"/>
  <cols>
    <col min="1" max="1" width="2.140625" style="0" customWidth="1"/>
    <col min="2" max="2" width="54.7109375" style="0" customWidth="1"/>
    <col min="3" max="3" width="18.421875" style="0" customWidth="1"/>
    <col min="4" max="5" width="16.57421875" style="0" customWidth="1"/>
  </cols>
  <sheetData>
    <row r="2" spans="2:3" ht="12.75">
      <c r="B2" s="120"/>
      <c r="C2" s="120"/>
    </row>
    <row r="3" spans="2:4" ht="12.75">
      <c r="B3" s="236" t="s">
        <v>610</v>
      </c>
      <c r="C3" s="236"/>
      <c r="D3" s="237"/>
    </row>
    <row r="5" spans="3:5" ht="12.75">
      <c r="C5" s="238" t="s">
        <v>611</v>
      </c>
      <c r="D5" s="238" t="s">
        <v>612</v>
      </c>
      <c r="E5" s="238" t="s">
        <v>613</v>
      </c>
    </row>
    <row r="7" spans="2:6" ht="12.75">
      <c r="B7" s="16" t="s">
        <v>614</v>
      </c>
      <c r="C7" s="22">
        <v>106640</v>
      </c>
      <c r="D7" s="22">
        <v>59908.6</v>
      </c>
      <c r="E7" s="22">
        <v>46731.4</v>
      </c>
      <c r="F7" s="150" t="s">
        <v>615</v>
      </c>
    </row>
    <row r="8" spans="2:6" ht="12.75">
      <c r="B8" s="16" t="s">
        <v>616</v>
      </c>
      <c r="C8" s="22">
        <v>118240</v>
      </c>
      <c r="D8" s="22">
        <v>71083.2</v>
      </c>
      <c r="E8" s="22">
        <v>47156.8</v>
      </c>
      <c r="F8" s="150" t="s">
        <v>615</v>
      </c>
    </row>
    <row r="9" spans="2:6" ht="12.75">
      <c r="B9" s="239" t="s">
        <v>617</v>
      </c>
      <c r="C9" s="22">
        <v>1209360.15</v>
      </c>
      <c r="D9" s="22">
        <v>1209360.15</v>
      </c>
      <c r="E9" s="22">
        <v>0</v>
      </c>
      <c r="F9" s="150" t="s">
        <v>618</v>
      </c>
    </row>
    <row r="10" spans="3:5" ht="12.75">
      <c r="C10" s="147"/>
      <c r="D10" s="147"/>
      <c r="E10" s="147"/>
    </row>
    <row r="11" spans="3:5" ht="12.75">
      <c r="C11" s="147"/>
      <c r="D11" s="147"/>
      <c r="E11" s="147"/>
    </row>
    <row r="12" spans="2:5" ht="12.75">
      <c r="B12" s="240" t="s">
        <v>124</v>
      </c>
      <c r="C12" s="241">
        <f>SUM(C7:C11)</f>
        <v>1434240.15</v>
      </c>
      <c r="D12" s="241">
        <f>SUM(D7:D11)</f>
        <v>1340351.95</v>
      </c>
      <c r="E12" s="241">
        <f>SUM(E7:E11)</f>
        <v>93888.20000000001</v>
      </c>
    </row>
    <row r="13" spans="3:5" ht="12.75">
      <c r="C13" s="147"/>
      <c r="D13" s="147"/>
      <c r="E13" s="147"/>
    </row>
    <row r="14" spans="3:5" ht="12.75">
      <c r="C14" s="147"/>
      <c r="D14" s="147"/>
      <c r="E14" s="147"/>
    </row>
    <row r="15" spans="3:5" ht="12.75">
      <c r="C15" s="147"/>
      <c r="D15" s="147"/>
      <c r="E15" s="147"/>
    </row>
    <row r="16" spans="2:5" ht="12.75">
      <c r="B16" s="236" t="s">
        <v>619</v>
      </c>
      <c r="C16" s="242"/>
      <c r="D16" s="243"/>
      <c r="E16" s="147"/>
    </row>
    <row r="17" spans="3:5" ht="12.75">
      <c r="C17" s="147"/>
      <c r="D17" s="147"/>
      <c r="E17" s="147"/>
    </row>
    <row r="18" spans="2:5" ht="12.75">
      <c r="B18" s="15" t="s">
        <v>620</v>
      </c>
      <c r="C18" s="22">
        <v>120000</v>
      </c>
      <c r="D18" s="22">
        <v>120000</v>
      </c>
      <c r="E18" s="22">
        <f>SUM(C18-D18)</f>
        <v>0</v>
      </c>
    </row>
    <row r="19" spans="2:5" ht="12.75">
      <c r="B19" s="15" t="s">
        <v>621</v>
      </c>
      <c r="C19" s="22">
        <v>50000</v>
      </c>
      <c r="D19" s="22">
        <v>50000</v>
      </c>
      <c r="E19" s="22">
        <f>SUM(C19-D19)</f>
        <v>0</v>
      </c>
    </row>
    <row r="20" spans="2:5" ht="12.75">
      <c r="B20" s="15" t="s">
        <v>620</v>
      </c>
      <c r="C20" s="22">
        <v>37000</v>
      </c>
      <c r="D20" s="22">
        <v>37000</v>
      </c>
      <c r="E20" s="22">
        <v>0</v>
      </c>
    </row>
    <row r="21" spans="2:5" ht="12.75">
      <c r="B21" s="15" t="s">
        <v>620</v>
      </c>
      <c r="C21" s="22">
        <v>16500</v>
      </c>
      <c r="D21" s="22">
        <v>16500</v>
      </c>
      <c r="E21" s="22">
        <v>0</v>
      </c>
    </row>
    <row r="22" spans="2:5" ht="12.75">
      <c r="B22" s="15" t="s">
        <v>622</v>
      </c>
      <c r="C22" s="22">
        <v>89496</v>
      </c>
      <c r="D22" s="22">
        <v>89496</v>
      </c>
      <c r="E22" s="22">
        <v>0</v>
      </c>
    </row>
    <row r="23" spans="2:5" ht="12.75">
      <c r="B23" s="72"/>
      <c r="C23" s="71"/>
      <c r="D23" s="71"/>
      <c r="E23" s="71"/>
    </row>
    <row r="24" spans="3:5" ht="12.75">
      <c r="C24" s="147"/>
      <c r="D24" s="147"/>
      <c r="E24" s="147"/>
    </row>
    <row r="25" spans="2:5" ht="12.75">
      <c r="B25" s="240" t="s">
        <v>124</v>
      </c>
      <c r="C25" s="241">
        <f>SUM(C18:C24)</f>
        <v>312996</v>
      </c>
      <c r="D25" s="241">
        <f>SUM(D18:D24)</f>
        <v>312996</v>
      </c>
      <c r="E25" s="241">
        <f>SUM(E18:E24)</f>
        <v>0</v>
      </c>
    </row>
    <row r="26" spans="3:5" ht="12.75">
      <c r="C26" s="147"/>
      <c r="D26" s="147"/>
      <c r="E26" s="147"/>
    </row>
    <row r="27" spans="3:5" ht="12.75">
      <c r="C27" s="147"/>
      <c r="D27" s="147"/>
      <c r="E27" s="147"/>
    </row>
    <row r="28" spans="3:5" ht="12.75">
      <c r="C28" s="147"/>
      <c r="D28" s="147"/>
      <c r="E28" s="147"/>
    </row>
    <row r="29" spans="3:5" ht="12.75">
      <c r="C29" s="147"/>
      <c r="D29" s="147"/>
      <c r="E29" s="147"/>
    </row>
    <row r="30" spans="3:5" ht="12.75">
      <c r="C30" s="147"/>
      <c r="D30" s="147"/>
      <c r="E30" s="147"/>
    </row>
    <row r="31" spans="3:5" ht="12.75">
      <c r="C31" s="147"/>
      <c r="D31" s="147"/>
      <c r="E31" s="147"/>
    </row>
    <row r="32" spans="3:5" ht="12.75">
      <c r="C32" s="147"/>
      <c r="D32" s="147"/>
      <c r="E32" s="147"/>
    </row>
    <row r="33" spans="3:5" ht="12.75">
      <c r="C33" s="147"/>
      <c r="D33" s="147"/>
      <c r="E33" s="147"/>
    </row>
    <row r="34" spans="3:5" ht="12.75">
      <c r="C34" s="147"/>
      <c r="D34" s="147"/>
      <c r="E34" s="147"/>
    </row>
    <row r="35" spans="3:5" ht="12.75">
      <c r="C35" s="147"/>
      <c r="D35" s="147"/>
      <c r="E35" s="147"/>
    </row>
  </sheetData>
  <sheetProtection selectLockedCells="1" selectUnlockedCells="1"/>
  <printOptions/>
  <pageMargins left="0.7875" right="0.35" top="0.9840277777777777" bottom="0.9840277777777777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0"/>
  </sheetPr>
  <dimension ref="B2:F80"/>
  <sheetViews>
    <sheetView workbookViewId="0" topLeftCell="A1">
      <selection activeCell="E50" sqref="E50"/>
    </sheetView>
  </sheetViews>
  <sheetFormatPr defaultColWidth="9.140625" defaultRowHeight="12.75"/>
  <cols>
    <col min="1" max="1" width="4.57421875" style="0" customWidth="1"/>
    <col min="2" max="2" width="46.00390625" style="0" customWidth="1"/>
    <col min="3" max="3" width="20.8515625" style="0" customWidth="1"/>
    <col min="4" max="4" width="18.140625" style="0" customWidth="1"/>
    <col min="5" max="5" width="18.00390625" style="147" customWidth="1"/>
    <col min="6" max="6" width="16.421875" style="147" customWidth="1"/>
  </cols>
  <sheetData>
    <row r="2" spans="2:3" ht="24.75" customHeight="1">
      <c r="B2" s="244" t="s">
        <v>623</v>
      </c>
      <c r="C2" s="244"/>
    </row>
    <row r="4" spans="2:6" ht="12.75">
      <c r="B4" s="245" t="s">
        <v>503</v>
      </c>
      <c r="C4" s="246">
        <v>41640</v>
      </c>
      <c r="D4" s="247">
        <v>42004</v>
      </c>
      <c r="E4" s="248">
        <v>42004</v>
      </c>
      <c r="F4" s="249">
        <v>42004</v>
      </c>
    </row>
    <row r="5" spans="2:6" ht="12.75" customHeight="1">
      <c r="B5" s="250"/>
      <c r="C5" s="251"/>
      <c r="D5" s="252" t="s">
        <v>624</v>
      </c>
      <c r="E5" s="253" t="s">
        <v>625</v>
      </c>
      <c r="F5" s="254" t="s">
        <v>626</v>
      </c>
    </row>
    <row r="6" spans="2:6" ht="12.75">
      <c r="B6" s="255" t="s">
        <v>627</v>
      </c>
      <c r="C6" s="22">
        <v>1272804.72</v>
      </c>
      <c r="D6" s="256">
        <v>2233950.69</v>
      </c>
      <c r="E6" s="22">
        <v>1019098.94</v>
      </c>
      <c r="F6" s="257">
        <f>SUM(D6-E6)</f>
        <v>1214851.75</v>
      </c>
    </row>
    <row r="7" spans="2:6" ht="12.75">
      <c r="B7" s="255" t="s">
        <v>628</v>
      </c>
      <c r="C7" s="22">
        <v>442275793.92</v>
      </c>
      <c r="D7" s="256">
        <v>549263215.67</v>
      </c>
      <c r="E7" s="22">
        <v>110558639.13</v>
      </c>
      <c r="F7" s="257">
        <f aca="true" t="shared" si="0" ref="F7:F39">SUM(D7-E7)</f>
        <v>438704576.53999996</v>
      </c>
    </row>
    <row r="8" spans="2:6" ht="12.75">
      <c r="B8" s="255" t="s">
        <v>629</v>
      </c>
      <c r="C8" s="22">
        <v>101616207.08</v>
      </c>
      <c r="D8" s="256">
        <v>101750017.43</v>
      </c>
      <c r="E8" s="22"/>
      <c r="F8" s="257">
        <f t="shared" si="0"/>
        <v>101750017.43</v>
      </c>
    </row>
    <row r="9" spans="2:6" ht="12.75">
      <c r="B9" s="255" t="s">
        <v>630</v>
      </c>
      <c r="C9" s="22">
        <v>30800</v>
      </c>
      <c r="D9" s="256">
        <v>30800</v>
      </c>
      <c r="E9" s="22"/>
      <c r="F9" s="257">
        <f t="shared" si="0"/>
        <v>30800</v>
      </c>
    </row>
    <row r="10" spans="2:6" ht="12.75">
      <c r="B10" s="255" t="s">
        <v>631</v>
      </c>
      <c r="C10" s="22">
        <v>308502086.14</v>
      </c>
      <c r="D10" s="256">
        <v>395561821.56</v>
      </c>
      <c r="E10" s="22">
        <v>91093073</v>
      </c>
      <c r="F10" s="257">
        <f t="shared" si="0"/>
        <v>304468748.56</v>
      </c>
    </row>
    <row r="11" spans="2:6" ht="12.75">
      <c r="B11" s="255" t="s">
        <v>632</v>
      </c>
      <c r="C11" s="22">
        <v>28112320.6</v>
      </c>
      <c r="D11" s="256">
        <v>34499376.08</v>
      </c>
      <c r="E11" s="22">
        <v>7680926.12</v>
      </c>
      <c r="F11" s="257">
        <f t="shared" si="0"/>
        <v>26818449.959999997</v>
      </c>
    </row>
    <row r="12" spans="2:6" ht="12.75">
      <c r="B12" s="255" t="s">
        <v>633</v>
      </c>
      <c r="C12" s="22">
        <v>0</v>
      </c>
      <c r="D12" s="256">
        <v>11784640.01</v>
      </c>
      <c r="E12" s="22">
        <v>11784640.01</v>
      </c>
      <c r="F12" s="257">
        <f t="shared" si="0"/>
        <v>0</v>
      </c>
    </row>
    <row r="13" spans="2:6" ht="12.75">
      <c r="B13" s="255" t="s">
        <v>634</v>
      </c>
      <c r="C13" s="22">
        <v>4014380.1</v>
      </c>
      <c r="D13" s="256">
        <v>5605710.59</v>
      </c>
      <c r="E13" s="22"/>
      <c r="F13" s="257">
        <f t="shared" si="0"/>
        <v>5605710.59</v>
      </c>
    </row>
    <row r="14" spans="2:6" ht="12.75">
      <c r="B14" s="255" t="s">
        <v>635</v>
      </c>
      <c r="C14" s="22">
        <v>0</v>
      </c>
      <c r="D14" s="256">
        <v>18000</v>
      </c>
      <c r="E14" s="22"/>
      <c r="F14" s="257">
        <f t="shared" si="0"/>
        <v>18000</v>
      </c>
    </row>
    <row r="15" spans="2:6" ht="12.75">
      <c r="B15" s="255" t="s">
        <v>636</v>
      </c>
      <c r="C15" s="22">
        <v>0</v>
      </c>
      <c r="D15" s="256">
        <v>12850</v>
      </c>
      <c r="E15" s="22"/>
      <c r="F15" s="257">
        <f t="shared" si="0"/>
        <v>12850</v>
      </c>
    </row>
    <row r="16" spans="2:6" ht="12.75">
      <c r="B16" s="255" t="s">
        <v>637</v>
      </c>
      <c r="C16" s="22">
        <v>1636987.47</v>
      </c>
      <c r="D16" s="256">
        <v>1636987.47</v>
      </c>
      <c r="E16" s="22"/>
      <c r="F16" s="257">
        <f t="shared" si="0"/>
        <v>1636987.47</v>
      </c>
    </row>
    <row r="17" spans="2:6" ht="12.75">
      <c r="B17" s="255" t="s">
        <v>638</v>
      </c>
      <c r="C17" s="22">
        <v>0</v>
      </c>
      <c r="D17" s="256">
        <v>0</v>
      </c>
      <c r="E17" s="22"/>
      <c r="F17" s="257">
        <f t="shared" si="0"/>
        <v>0</v>
      </c>
    </row>
    <row r="18" spans="2:6" ht="12.75">
      <c r="B18" s="255" t="s">
        <v>639</v>
      </c>
      <c r="C18" s="22">
        <v>33500</v>
      </c>
      <c r="D18" s="256">
        <v>33500</v>
      </c>
      <c r="E18" s="22"/>
      <c r="F18" s="257">
        <f t="shared" si="0"/>
        <v>33500</v>
      </c>
    </row>
    <row r="19" spans="2:6" ht="12.75">
      <c r="B19" s="255" t="s">
        <v>640</v>
      </c>
      <c r="C19" s="22">
        <v>66589.92</v>
      </c>
      <c r="D19" s="256">
        <v>151444.87</v>
      </c>
      <c r="E19" s="22">
        <v>84969.44</v>
      </c>
      <c r="F19" s="257">
        <f t="shared" si="0"/>
        <v>66475.43</v>
      </c>
    </row>
    <row r="20" spans="2:6" ht="12.75">
      <c r="B20" s="255" t="s">
        <v>641</v>
      </c>
      <c r="C20" s="22">
        <v>7850</v>
      </c>
      <c r="D20" s="256">
        <v>5290</v>
      </c>
      <c r="E20" s="22"/>
      <c r="F20" s="257">
        <f t="shared" si="0"/>
        <v>5290</v>
      </c>
    </row>
    <row r="21" spans="2:6" ht="12.75">
      <c r="B21" s="255" t="s">
        <v>642</v>
      </c>
      <c r="C21" s="22">
        <v>259159.67</v>
      </c>
      <c r="D21" s="256">
        <v>249260.75</v>
      </c>
      <c r="E21" s="22"/>
      <c r="F21" s="257">
        <f t="shared" si="0"/>
        <v>249260.75</v>
      </c>
    </row>
    <row r="22" spans="2:6" ht="12.75">
      <c r="B22" s="255" t="s">
        <v>643</v>
      </c>
      <c r="C22" s="22">
        <v>1086479.88</v>
      </c>
      <c r="D22" s="256">
        <v>1366329.67</v>
      </c>
      <c r="E22" s="22">
        <v>375533.32</v>
      </c>
      <c r="F22" s="257">
        <f t="shared" si="0"/>
        <v>990796.3499999999</v>
      </c>
    </row>
    <row r="23" spans="2:6" ht="12.75">
      <c r="B23" s="255" t="s">
        <v>644</v>
      </c>
      <c r="C23" s="22">
        <v>723929.8</v>
      </c>
      <c r="D23" s="256">
        <v>2173456.8</v>
      </c>
      <c r="E23" s="22"/>
      <c r="F23" s="257">
        <f t="shared" si="0"/>
        <v>2173456.8</v>
      </c>
    </row>
    <row r="24" spans="2:6" ht="12.75">
      <c r="B24" s="255" t="s">
        <v>645</v>
      </c>
      <c r="C24" s="22">
        <v>389885.1</v>
      </c>
      <c r="D24" s="256">
        <v>1192854.31</v>
      </c>
      <c r="E24" s="22">
        <v>811269.98</v>
      </c>
      <c r="F24" s="257">
        <f t="shared" si="0"/>
        <v>381584.3300000001</v>
      </c>
    </row>
    <row r="25" spans="2:6" ht="12.75">
      <c r="B25" s="255" t="s">
        <v>646</v>
      </c>
      <c r="C25" s="22">
        <v>912</v>
      </c>
      <c r="D25" s="256">
        <v>125</v>
      </c>
      <c r="E25" s="22"/>
      <c r="F25" s="257">
        <f t="shared" si="0"/>
        <v>125</v>
      </c>
    </row>
    <row r="26" spans="2:6" ht="12.75">
      <c r="B26" s="255" t="s">
        <v>647</v>
      </c>
      <c r="C26" s="22">
        <v>42941</v>
      </c>
      <c r="D26" s="256">
        <v>0</v>
      </c>
      <c r="E26" s="22"/>
      <c r="F26" s="257">
        <f t="shared" si="0"/>
        <v>0</v>
      </c>
    </row>
    <row r="27" spans="2:6" ht="12.75">
      <c r="B27" s="255" t="s">
        <v>648</v>
      </c>
      <c r="C27" s="22">
        <v>449822</v>
      </c>
      <c r="D27" s="22">
        <v>189358</v>
      </c>
      <c r="E27" s="22"/>
      <c r="F27" s="257">
        <f t="shared" si="0"/>
        <v>189358</v>
      </c>
    </row>
    <row r="28" spans="2:6" ht="12.75">
      <c r="B28" s="255" t="s">
        <v>649</v>
      </c>
      <c r="C28" s="22">
        <v>12950</v>
      </c>
      <c r="D28" s="22">
        <v>1850</v>
      </c>
      <c r="E28" s="22"/>
      <c r="F28" s="257">
        <f t="shared" si="0"/>
        <v>1850</v>
      </c>
    </row>
    <row r="29" spans="2:6" ht="12.75">
      <c r="B29" s="255" t="s">
        <v>650</v>
      </c>
      <c r="C29" s="22">
        <v>1006201</v>
      </c>
      <c r="D29" s="22">
        <v>1022204</v>
      </c>
      <c r="E29" s="22"/>
      <c r="F29" s="257">
        <f t="shared" si="0"/>
        <v>1022204</v>
      </c>
    </row>
    <row r="30" spans="2:6" ht="12.75">
      <c r="B30" s="255" t="s">
        <v>651</v>
      </c>
      <c r="C30" s="22">
        <v>143886.7</v>
      </c>
      <c r="D30" s="22">
        <v>205377.03</v>
      </c>
      <c r="E30" s="22"/>
      <c r="F30" s="257">
        <f t="shared" si="0"/>
        <v>205377.03</v>
      </c>
    </row>
    <row r="31" spans="2:6" ht="12.75">
      <c r="B31" s="255" t="s">
        <v>652</v>
      </c>
      <c r="C31" s="22">
        <v>1023</v>
      </c>
      <c r="D31" s="22">
        <v>1100</v>
      </c>
      <c r="E31" s="22"/>
      <c r="F31" s="257">
        <f t="shared" si="0"/>
        <v>1100</v>
      </c>
    </row>
    <row r="32" spans="2:6" ht="12.75">
      <c r="B32" s="255" t="s">
        <v>653</v>
      </c>
      <c r="C32" s="22">
        <v>3979907.48</v>
      </c>
      <c r="D32" s="22">
        <v>7372159.74</v>
      </c>
      <c r="E32" s="22"/>
      <c r="F32" s="257">
        <f t="shared" si="0"/>
        <v>7372159.74</v>
      </c>
    </row>
    <row r="33" spans="2:6" ht="12.75">
      <c r="B33" s="255" t="s">
        <v>654</v>
      </c>
      <c r="C33" s="22">
        <v>655682.84</v>
      </c>
      <c r="D33" s="256">
        <v>179269.18</v>
      </c>
      <c r="E33" s="22">
        <v>24144.3</v>
      </c>
      <c r="F33" s="257">
        <f t="shared" si="0"/>
        <v>155124.88</v>
      </c>
    </row>
    <row r="34" spans="2:6" ht="12.75">
      <c r="B34" s="255" t="s">
        <v>655</v>
      </c>
      <c r="C34" s="22">
        <v>0</v>
      </c>
      <c r="D34" s="256">
        <v>420</v>
      </c>
      <c r="E34" s="22"/>
      <c r="F34" s="257">
        <f t="shared" si="0"/>
        <v>420</v>
      </c>
    </row>
    <row r="35" spans="2:6" ht="12.75">
      <c r="B35" s="255" t="s">
        <v>656</v>
      </c>
      <c r="C35" s="22">
        <v>8577636.72</v>
      </c>
      <c r="D35" s="256">
        <v>10876538.79</v>
      </c>
      <c r="E35" s="22"/>
      <c r="F35" s="257">
        <f t="shared" si="0"/>
        <v>10876538.79</v>
      </c>
    </row>
    <row r="36" spans="2:6" ht="12.75">
      <c r="B36" s="255" t="s">
        <v>657</v>
      </c>
      <c r="C36" s="22">
        <v>1238449.83</v>
      </c>
      <c r="D36" s="256">
        <v>2015932.02</v>
      </c>
      <c r="E36" s="22"/>
      <c r="F36" s="257">
        <f t="shared" si="0"/>
        <v>2015932.02</v>
      </c>
    </row>
    <row r="37" spans="2:6" ht="12.75">
      <c r="B37" s="255" t="s">
        <v>658</v>
      </c>
      <c r="C37" s="22">
        <v>14225481.75</v>
      </c>
      <c r="D37" s="256">
        <v>15130296.55</v>
      </c>
      <c r="E37" s="22"/>
      <c r="F37" s="257">
        <f t="shared" si="0"/>
        <v>15130296.55</v>
      </c>
    </row>
    <row r="38" spans="2:6" ht="12.75">
      <c r="B38" s="255" t="s">
        <v>659</v>
      </c>
      <c r="C38" s="22">
        <v>6208846.29</v>
      </c>
      <c r="D38" s="256">
        <v>5949779.44</v>
      </c>
      <c r="E38" s="22"/>
      <c r="F38" s="257">
        <f t="shared" si="0"/>
        <v>5949779.44</v>
      </c>
    </row>
    <row r="39" spans="2:6" ht="12.75">
      <c r="B39" s="255" t="s">
        <v>660</v>
      </c>
      <c r="C39" s="22">
        <v>1605141.37</v>
      </c>
      <c r="D39" s="256">
        <v>1605944.12</v>
      </c>
      <c r="E39" s="22"/>
      <c r="F39" s="257">
        <f t="shared" si="0"/>
        <v>1605944.12</v>
      </c>
    </row>
    <row r="40" spans="2:6" ht="21" customHeight="1">
      <c r="B40" s="258" t="s">
        <v>661</v>
      </c>
      <c r="C40" s="259">
        <f>SUM(C6+C7+C16+C17+C18+C19+C20+C21+C22+C23+C24+C25+C26+C27+C28+C29+C30+C31+C32+C33+C34+C35+C36+C37+C38+C39)</f>
        <v>485901862.46000016</v>
      </c>
      <c r="D40" s="259">
        <f>SUM(D6+D7+D16+D17+D18+D20+D21+D22+D23+D24+D26+D25+D27+D28+D29+D30+D31+D32+D33+D34+D35+D36+D37+D38+D39+D19)</f>
        <v>602856644.0999998</v>
      </c>
      <c r="E40" s="260">
        <f>SUM(E6+E22+E7++E19+E24+E33)</f>
        <v>112873655.11</v>
      </c>
      <c r="F40" s="261">
        <f>SUM(F6+F7+F16+F17+F18+F20+F21+F22+F23+F24+F26+F25+F27+F28+F29+F30+F31+F32+F33+F34+F35+F36+F37+F38+F39+F19)</f>
        <v>489982988.99</v>
      </c>
    </row>
    <row r="41" spans="2:6" ht="12.75">
      <c r="B41" s="262"/>
      <c r="C41" s="263"/>
      <c r="D41" s="263"/>
      <c r="E41" s="163"/>
      <c r="F41" s="263"/>
    </row>
    <row r="42" spans="2:6" ht="12.75">
      <c r="B42" s="262"/>
      <c r="C42" s="263"/>
      <c r="D42" s="263"/>
      <c r="E42" s="163"/>
      <c r="F42" s="263"/>
    </row>
    <row r="43" spans="2:6" ht="12.75">
      <c r="B43" s="262"/>
      <c r="C43" s="263"/>
      <c r="D43" s="263"/>
      <c r="E43" s="163"/>
      <c r="F43" s="263"/>
    </row>
    <row r="44" spans="2:6" ht="12.75">
      <c r="B44" s="262"/>
      <c r="C44" s="263"/>
      <c r="D44" s="263"/>
      <c r="E44" s="163"/>
      <c r="F44" s="263"/>
    </row>
    <row r="45" spans="3:4" ht="12.75">
      <c r="C45" s="226"/>
      <c r="D45" s="226"/>
    </row>
    <row r="46" spans="2:4" ht="21.75" customHeight="1">
      <c r="B46" s="264" t="s">
        <v>662</v>
      </c>
      <c r="C46" s="265">
        <v>41640</v>
      </c>
      <c r="D46" s="265">
        <v>42004</v>
      </c>
    </row>
    <row r="47" spans="2:4" ht="12.75">
      <c r="B47" s="255" t="s">
        <v>663</v>
      </c>
      <c r="C47" s="266">
        <v>351318538.59</v>
      </c>
      <c r="D47" s="266">
        <v>351014557.35</v>
      </c>
    </row>
    <row r="48" spans="2:4" ht="12.75">
      <c r="B48" s="255" t="s">
        <v>664</v>
      </c>
      <c r="C48" s="266">
        <v>154296721.68</v>
      </c>
      <c r="D48" s="266">
        <v>151045526.09</v>
      </c>
    </row>
    <row r="49" spans="2:4" ht="12.75">
      <c r="B49" s="255" t="s">
        <v>665</v>
      </c>
      <c r="C49" s="266">
        <v>-88247541.81</v>
      </c>
      <c r="D49" s="266">
        <v>-88247541.81</v>
      </c>
    </row>
    <row r="50" spans="2:4" ht="12.75">
      <c r="B50" s="255" t="s">
        <v>666</v>
      </c>
      <c r="C50" s="266">
        <v>357035.4</v>
      </c>
      <c r="D50" s="266">
        <v>12085</v>
      </c>
    </row>
    <row r="51" spans="2:4" ht="12.75">
      <c r="B51" s="255" t="s">
        <v>667</v>
      </c>
      <c r="C51" s="266">
        <v>-400400</v>
      </c>
      <c r="D51" s="266">
        <v>-400400</v>
      </c>
    </row>
    <row r="52" spans="2:4" ht="12.75">
      <c r="B52" s="255" t="s">
        <v>668</v>
      </c>
      <c r="C52" s="266">
        <v>6295827.72</v>
      </c>
      <c r="D52" s="266">
        <v>6026140.31</v>
      </c>
    </row>
    <row r="53" spans="2:4" ht="12.75">
      <c r="B53" s="255" t="s">
        <v>669</v>
      </c>
      <c r="C53" s="266">
        <v>10994182.3</v>
      </c>
      <c r="D53" s="266">
        <v>6669667.4</v>
      </c>
    </row>
    <row r="54" spans="2:4" ht="12.75">
      <c r="B54" s="255" t="s">
        <v>670</v>
      </c>
      <c r="C54" s="266">
        <v>0</v>
      </c>
      <c r="D54" s="266">
        <v>0</v>
      </c>
    </row>
    <row r="55" spans="2:4" ht="12.75">
      <c r="B55" s="255" t="s">
        <v>671</v>
      </c>
      <c r="C55" s="266">
        <v>25431900.42</v>
      </c>
      <c r="D55" s="266">
        <v>36426082.72</v>
      </c>
    </row>
    <row r="56" spans="2:4" ht="12.75">
      <c r="B56" s="255" t="s">
        <v>672</v>
      </c>
      <c r="C56" s="266">
        <v>3004594.51</v>
      </c>
      <c r="D56" s="266">
        <v>2573793.44</v>
      </c>
    </row>
    <row r="57" spans="2:4" ht="12.75">
      <c r="B57" s="255" t="s">
        <v>673</v>
      </c>
      <c r="C57" s="266">
        <v>13736132.07</v>
      </c>
      <c r="D57" s="266">
        <v>11317646.08</v>
      </c>
    </row>
    <row r="58" spans="2:4" ht="12.75">
      <c r="B58" s="255" t="s">
        <v>674</v>
      </c>
      <c r="C58" s="266">
        <v>0</v>
      </c>
      <c r="D58" s="266">
        <v>0</v>
      </c>
    </row>
    <row r="59" spans="2:4" ht="12.75">
      <c r="B59" s="255" t="s">
        <v>675</v>
      </c>
      <c r="C59" s="266">
        <v>77400</v>
      </c>
      <c r="D59" s="266">
        <v>116821</v>
      </c>
    </row>
    <row r="60" spans="2:4" ht="12.75">
      <c r="B60" s="255" t="s">
        <v>676</v>
      </c>
      <c r="C60" s="266">
        <v>0</v>
      </c>
      <c r="D60" s="266">
        <v>0</v>
      </c>
    </row>
    <row r="61" spans="2:4" ht="12.75">
      <c r="B61" s="255" t="s">
        <v>677</v>
      </c>
      <c r="C61" s="266">
        <v>2116104</v>
      </c>
      <c r="D61" s="266">
        <v>4316243.75</v>
      </c>
    </row>
    <row r="62" spans="2:4" ht="12.75">
      <c r="B62" s="255" t="s">
        <v>678</v>
      </c>
      <c r="C62" s="266">
        <v>0</v>
      </c>
      <c r="D62" s="266">
        <v>0</v>
      </c>
    </row>
    <row r="63" spans="2:4" ht="12.75">
      <c r="B63" s="255" t="s">
        <v>679</v>
      </c>
      <c r="C63" s="266">
        <v>947467.85</v>
      </c>
      <c r="D63" s="266">
        <v>398216.62</v>
      </c>
    </row>
    <row r="64" spans="2:4" ht="12.75">
      <c r="B64" s="255" t="s">
        <v>680</v>
      </c>
      <c r="C64" s="266">
        <v>1325075.49</v>
      </c>
      <c r="D64" s="266">
        <v>1328769.98</v>
      </c>
    </row>
    <row r="65" spans="2:4" ht="12.75">
      <c r="B65" s="255" t="s">
        <v>681</v>
      </c>
      <c r="C65" s="266">
        <v>0</v>
      </c>
      <c r="D65" s="266">
        <v>0</v>
      </c>
    </row>
    <row r="66" spans="2:4" ht="12.75">
      <c r="B66" s="255" t="s">
        <v>682</v>
      </c>
      <c r="C66" s="266">
        <v>0</v>
      </c>
      <c r="D66" s="266">
        <v>0</v>
      </c>
    </row>
    <row r="67" spans="2:4" ht="12.75">
      <c r="B67" s="255" t="s">
        <v>683</v>
      </c>
      <c r="C67" s="266">
        <v>0</v>
      </c>
      <c r="D67" s="266">
        <v>0</v>
      </c>
    </row>
    <row r="68" spans="2:4" ht="12.75">
      <c r="B68" s="255" t="s">
        <v>684</v>
      </c>
      <c r="C68" s="266">
        <v>0</v>
      </c>
      <c r="D68" s="266">
        <v>0</v>
      </c>
    </row>
    <row r="69" spans="2:4" ht="12.75">
      <c r="B69" s="255" t="s">
        <v>685</v>
      </c>
      <c r="C69" s="266">
        <v>0</v>
      </c>
      <c r="D69" s="266">
        <v>0</v>
      </c>
    </row>
    <row r="70" spans="2:4" ht="12.75">
      <c r="B70" s="255" t="s">
        <v>686</v>
      </c>
      <c r="C70" s="266">
        <v>0</v>
      </c>
      <c r="D70" s="266">
        <v>126911</v>
      </c>
    </row>
    <row r="71" spans="2:4" ht="12.75">
      <c r="B71" s="255" t="s">
        <v>687</v>
      </c>
      <c r="C71" s="266">
        <v>0</v>
      </c>
      <c r="D71" s="266">
        <v>1402</v>
      </c>
    </row>
    <row r="72" spans="2:4" ht="12.75">
      <c r="B72" s="255" t="s">
        <v>688</v>
      </c>
      <c r="C72" s="266">
        <v>0</v>
      </c>
      <c r="D72" s="266">
        <v>0</v>
      </c>
    </row>
    <row r="73" spans="2:4" ht="12.75">
      <c r="B73" s="255" t="s">
        <v>689</v>
      </c>
      <c r="C73" s="266">
        <v>1255631.8</v>
      </c>
      <c r="D73" s="266">
        <v>1295688.2</v>
      </c>
    </row>
    <row r="74" spans="2:4" ht="12.75">
      <c r="B74" s="255" t="s">
        <v>690</v>
      </c>
      <c r="C74" s="266">
        <v>0</v>
      </c>
      <c r="D74" s="266">
        <v>0</v>
      </c>
    </row>
    <row r="75" spans="2:4" ht="12.75">
      <c r="B75" s="255" t="s">
        <v>691</v>
      </c>
      <c r="C75" s="266">
        <v>1246666.24</v>
      </c>
      <c r="D75" s="266">
        <v>1909251.94</v>
      </c>
    </row>
    <row r="76" spans="2:4" ht="12.75">
      <c r="B76" s="255" t="s">
        <v>692</v>
      </c>
      <c r="C76" s="266">
        <v>961301</v>
      </c>
      <c r="D76" s="266">
        <v>1514246</v>
      </c>
    </row>
    <row r="77" spans="2:4" ht="12.75">
      <c r="B77" s="267" t="s">
        <v>693</v>
      </c>
      <c r="C77" s="268">
        <v>1185225.2</v>
      </c>
      <c r="D77" s="268">
        <v>2537881.92</v>
      </c>
    </row>
    <row r="78" spans="2:4" ht="12.75">
      <c r="B78" s="72"/>
      <c r="C78" s="269"/>
      <c r="D78" s="269"/>
    </row>
    <row r="79" spans="3:4" ht="12.75">
      <c r="C79" s="226"/>
      <c r="D79" s="226"/>
    </row>
    <row r="80" spans="2:4" ht="21" customHeight="1">
      <c r="B80" s="270" t="s">
        <v>694</v>
      </c>
      <c r="C80" s="271">
        <f>SUM(C47:C79)</f>
        <v>485901862.46</v>
      </c>
      <c r="D80" s="271">
        <f>SUM(D47:D79)</f>
        <v>489982988.99</v>
      </c>
    </row>
  </sheetData>
  <sheetProtection selectLockedCells="1" selectUnlockedCells="1"/>
  <printOptions/>
  <pageMargins left="0.31527777777777777" right="0.7083333333333334" top="0.3541666666666667" bottom="0.15763888888888888" header="0.5118055555555555" footer="0.511805555555555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0"/>
  </sheetPr>
  <dimension ref="B2:G77"/>
  <sheetViews>
    <sheetView workbookViewId="0" topLeftCell="A55">
      <selection activeCell="G60" sqref="G60"/>
    </sheetView>
  </sheetViews>
  <sheetFormatPr defaultColWidth="9.140625" defaultRowHeight="12.75"/>
  <cols>
    <col min="1" max="1" width="3.7109375" style="0" customWidth="1"/>
    <col min="2" max="3" width="5.140625" style="0" customWidth="1"/>
    <col min="4" max="4" width="26.00390625" style="0" customWidth="1"/>
    <col min="5" max="5" width="17.28125" style="0" customWidth="1"/>
    <col min="6" max="6" width="17.00390625" style="0" customWidth="1"/>
    <col min="7" max="7" width="54.28125" style="0" customWidth="1"/>
  </cols>
  <sheetData>
    <row r="2" spans="2:7" ht="12.75">
      <c r="B2" s="272" t="s">
        <v>695</v>
      </c>
      <c r="C2" s="272"/>
      <c r="D2" s="272"/>
      <c r="E2" s="272"/>
      <c r="F2" s="272"/>
      <c r="G2" s="3"/>
    </row>
    <row r="3" ht="12.75">
      <c r="C3" s="273"/>
    </row>
    <row r="4" spans="2:6" ht="12.75">
      <c r="B4" s="150" t="s">
        <v>696</v>
      </c>
      <c r="C4" s="274" t="s">
        <v>697</v>
      </c>
      <c r="D4" s="150" t="s">
        <v>698</v>
      </c>
      <c r="E4" s="150" t="s">
        <v>699</v>
      </c>
      <c r="F4" s="147">
        <v>392859698.14</v>
      </c>
    </row>
    <row r="5" spans="3:7" ht="12.75">
      <c r="C5" s="275"/>
      <c r="F5" s="147">
        <v>510306.64</v>
      </c>
      <c r="G5" s="150" t="s">
        <v>700</v>
      </c>
    </row>
    <row r="6" spans="3:7" ht="12.75">
      <c r="C6" s="275"/>
      <c r="F6" s="147">
        <v>54140.3</v>
      </c>
      <c r="G6" s="150" t="s">
        <v>701</v>
      </c>
    </row>
    <row r="7" spans="3:7" ht="12.75">
      <c r="C7" s="275"/>
      <c r="F7" s="147">
        <v>49560</v>
      </c>
      <c r="G7" s="150" t="s">
        <v>702</v>
      </c>
    </row>
    <row r="8" spans="3:7" ht="12.75">
      <c r="C8" s="275"/>
      <c r="F8" s="147">
        <v>260644.41</v>
      </c>
      <c r="G8" s="150" t="s">
        <v>703</v>
      </c>
    </row>
    <row r="9" spans="3:7" ht="12.75">
      <c r="C9" s="275"/>
      <c r="F9" s="147">
        <v>78875.8</v>
      </c>
      <c r="G9" s="150" t="s">
        <v>704</v>
      </c>
    </row>
    <row r="10" spans="3:7" ht="12.75">
      <c r="C10" s="275"/>
      <c r="F10" s="147">
        <v>507014.07</v>
      </c>
      <c r="G10" s="150" t="s">
        <v>705</v>
      </c>
    </row>
    <row r="11" spans="3:7" ht="12.75">
      <c r="C11" s="275"/>
      <c r="F11" s="147">
        <v>477098</v>
      </c>
      <c r="G11" s="150" t="s">
        <v>706</v>
      </c>
    </row>
    <row r="12" spans="3:7" ht="12.75">
      <c r="C12" s="275"/>
      <c r="F12" s="147">
        <v>169935</v>
      </c>
      <c r="G12" s="150" t="s">
        <v>707</v>
      </c>
    </row>
    <row r="13" spans="3:7" ht="12.75">
      <c r="C13" s="275"/>
      <c r="F13" s="147">
        <v>115377</v>
      </c>
      <c r="G13" s="150" t="s">
        <v>708</v>
      </c>
    </row>
    <row r="14" spans="3:7" ht="12.75">
      <c r="C14" s="275"/>
      <c r="F14" s="147">
        <v>143354</v>
      </c>
      <c r="G14" s="150" t="s">
        <v>709</v>
      </c>
    </row>
    <row r="15" spans="3:7" ht="12.75">
      <c r="C15" s="275"/>
      <c r="F15" s="147">
        <v>13356</v>
      </c>
      <c r="G15" s="150" t="s">
        <v>710</v>
      </c>
    </row>
    <row r="16" spans="3:7" ht="12.75">
      <c r="C16" s="275"/>
      <c r="F16" s="147">
        <v>71397.26</v>
      </c>
      <c r="G16" s="150" t="s">
        <v>711</v>
      </c>
    </row>
    <row r="17" spans="3:7" ht="12.75">
      <c r="C17" s="275"/>
      <c r="F17" s="147">
        <v>251064.94</v>
      </c>
      <c r="G17" s="150" t="s">
        <v>712</v>
      </c>
    </row>
    <row r="18" spans="3:6" ht="12.75">
      <c r="C18" s="275"/>
      <c r="F18" s="147"/>
    </row>
    <row r="19" spans="3:6" ht="12.75">
      <c r="C19" s="275"/>
      <c r="E19" s="150" t="s">
        <v>713</v>
      </c>
      <c r="F19" s="147">
        <f>SUM(F4:F17)</f>
        <v>395561821.56</v>
      </c>
    </row>
    <row r="20" spans="3:6" ht="12.75">
      <c r="C20" s="275"/>
      <c r="F20" s="147"/>
    </row>
    <row r="21" spans="3:6" ht="12.75">
      <c r="C21" s="275"/>
      <c r="F21" s="147"/>
    </row>
    <row r="22" spans="2:6" ht="12.75">
      <c r="B22" s="150" t="s">
        <v>696</v>
      </c>
      <c r="C22" s="274" t="s">
        <v>714</v>
      </c>
      <c r="D22" s="150" t="s">
        <v>715</v>
      </c>
      <c r="E22" s="150" t="s">
        <v>699</v>
      </c>
      <c r="F22" s="147">
        <v>33918643.72</v>
      </c>
    </row>
    <row r="23" spans="3:7" ht="12.75">
      <c r="C23" s="276"/>
      <c r="F23" s="147">
        <v>49741.5</v>
      </c>
      <c r="G23" s="150" t="s">
        <v>716</v>
      </c>
    </row>
    <row r="24" spans="3:7" ht="12.75">
      <c r="C24" s="276"/>
      <c r="F24" s="147">
        <v>50000</v>
      </c>
      <c r="G24" t="s">
        <v>717</v>
      </c>
    </row>
    <row r="25" spans="3:7" ht="12.75">
      <c r="C25" s="276"/>
      <c r="F25" s="147">
        <v>215380</v>
      </c>
      <c r="G25" t="s">
        <v>718</v>
      </c>
    </row>
    <row r="26" spans="6:7" ht="12.75">
      <c r="F26" s="147">
        <v>133118.06</v>
      </c>
      <c r="G26" t="s">
        <v>719</v>
      </c>
    </row>
    <row r="27" spans="6:7" ht="12.75">
      <c r="F27" s="147">
        <v>132492.8</v>
      </c>
      <c r="G27" t="s">
        <v>720</v>
      </c>
    </row>
    <row r="28" ht="12.75">
      <c r="F28" s="147"/>
    </row>
    <row r="29" spans="5:6" ht="12.75">
      <c r="E29" t="s">
        <v>721</v>
      </c>
      <c r="F29" s="147">
        <f>SUM(F22:F28)</f>
        <v>34499376.08</v>
      </c>
    </row>
    <row r="30" ht="12.75">
      <c r="F30" s="147"/>
    </row>
    <row r="31" ht="12.75">
      <c r="F31" s="147"/>
    </row>
    <row r="32" spans="2:6" ht="12.75">
      <c r="B32" t="s">
        <v>722</v>
      </c>
      <c r="C32" s="274" t="s">
        <v>723</v>
      </c>
      <c r="D32" s="150" t="s">
        <v>724</v>
      </c>
      <c r="E32" s="150" t="s">
        <v>699</v>
      </c>
      <c r="F32" s="147">
        <v>11187276.33</v>
      </c>
    </row>
    <row r="33" spans="3:7" ht="12.75">
      <c r="C33" s="277"/>
      <c r="F33" s="147">
        <v>704221.55</v>
      </c>
      <c r="G33" s="150" t="s">
        <v>725</v>
      </c>
    </row>
    <row r="34" spans="3:7" ht="12.75">
      <c r="C34" s="277"/>
      <c r="F34" s="147">
        <v>226202.22</v>
      </c>
      <c r="G34" s="150" t="s">
        <v>726</v>
      </c>
    </row>
    <row r="35" spans="3:7" ht="12.75">
      <c r="C35" s="277"/>
      <c r="F35" s="147">
        <v>-298450.89</v>
      </c>
      <c r="G35" s="150" t="s">
        <v>727</v>
      </c>
    </row>
    <row r="36" spans="3:7" ht="12.75">
      <c r="C36" s="277"/>
      <c r="F36" s="147">
        <v>-30266</v>
      </c>
      <c r="G36" s="150" t="s">
        <v>728</v>
      </c>
    </row>
    <row r="37" spans="3:7" ht="12.75">
      <c r="C37" s="277"/>
      <c r="F37" s="147">
        <v>-4343.2</v>
      </c>
      <c r="G37" s="150" t="s">
        <v>729</v>
      </c>
    </row>
    <row r="38" spans="3:6" ht="12.75">
      <c r="C38" s="277"/>
      <c r="F38" s="147"/>
    </row>
    <row r="39" spans="3:6" ht="12.75">
      <c r="C39" s="277"/>
      <c r="E39" s="150" t="s">
        <v>713</v>
      </c>
      <c r="F39" s="147">
        <f>SUM(F32:F38)</f>
        <v>11784640.01</v>
      </c>
    </row>
    <row r="40" spans="3:6" ht="12.75">
      <c r="C40" s="277"/>
      <c r="F40" s="147"/>
    </row>
    <row r="41" spans="3:6" ht="12.75">
      <c r="C41" s="277"/>
      <c r="F41" s="147"/>
    </row>
    <row r="42" spans="2:6" ht="12.75">
      <c r="B42" s="150" t="s">
        <v>722</v>
      </c>
      <c r="C42" s="273" t="s">
        <v>730</v>
      </c>
      <c r="D42" s="150" t="s">
        <v>731</v>
      </c>
      <c r="E42" s="150" t="s">
        <v>699</v>
      </c>
      <c r="F42" s="147">
        <v>101211337.08</v>
      </c>
    </row>
    <row r="43" spans="3:7" ht="12.75">
      <c r="C43" s="277"/>
      <c r="F43" s="147">
        <v>6762</v>
      </c>
      <c r="G43" s="150" t="s">
        <v>732</v>
      </c>
    </row>
    <row r="44" spans="3:7" ht="12.75">
      <c r="C44" s="277"/>
      <c r="F44" s="152">
        <v>590000</v>
      </c>
      <c r="G44" s="150" t="s">
        <v>733</v>
      </c>
    </row>
    <row r="45" spans="3:7" ht="12.75">
      <c r="C45" s="277"/>
      <c r="F45" s="152">
        <v>137506</v>
      </c>
      <c r="G45" s="150" t="s">
        <v>734</v>
      </c>
    </row>
    <row r="46" spans="3:7" ht="12.75">
      <c r="C46" s="277"/>
      <c r="F46" s="152">
        <v>-2305</v>
      </c>
      <c r="G46" s="150" t="s">
        <v>408</v>
      </c>
    </row>
    <row r="47" spans="3:7" ht="12.75">
      <c r="C47" s="277"/>
      <c r="F47" s="152">
        <v>-150996</v>
      </c>
      <c r="G47" s="150" t="s">
        <v>735</v>
      </c>
    </row>
    <row r="48" spans="3:7" ht="12.75">
      <c r="C48" s="277"/>
      <c r="F48" s="152">
        <v>-42286.65</v>
      </c>
      <c r="G48" s="150" t="s">
        <v>736</v>
      </c>
    </row>
    <row r="49" spans="3:6" ht="12.75">
      <c r="C49" s="277"/>
      <c r="F49" s="147"/>
    </row>
    <row r="50" spans="3:6" ht="12.75">
      <c r="C50" s="277"/>
      <c r="E50" s="150" t="s">
        <v>713</v>
      </c>
      <c r="F50" s="147">
        <f>SUM(F42:F49)</f>
        <v>101750017.42999999</v>
      </c>
    </row>
    <row r="51" spans="3:6" ht="12.75">
      <c r="C51" s="277"/>
      <c r="F51" s="147"/>
    </row>
    <row r="52" spans="3:6" ht="12.75">
      <c r="C52" s="277"/>
      <c r="F52" s="147"/>
    </row>
    <row r="53" spans="2:6" ht="12.75">
      <c r="B53" s="150" t="s">
        <v>696</v>
      </c>
      <c r="C53" s="273" t="s">
        <v>737</v>
      </c>
      <c r="D53" s="150" t="s">
        <v>738</v>
      </c>
      <c r="E53" s="150" t="s">
        <v>699</v>
      </c>
      <c r="F53" s="147">
        <v>30800</v>
      </c>
    </row>
    <row r="54" spans="3:6" ht="12.75">
      <c r="C54" s="277"/>
      <c r="E54" s="150" t="s">
        <v>713</v>
      </c>
      <c r="F54" s="147">
        <v>30800</v>
      </c>
    </row>
    <row r="55" spans="3:6" ht="12.75">
      <c r="C55" s="277"/>
      <c r="F55" s="147"/>
    </row>
    <row r="56" spans="3:6" ht="12.75">
      <c r="C56" s="277"/>
      <c r="F56" s="147"/>
    </row>
    <row r="57" spans="2:6" ht="12.75">
      <c r="B57" s="150" t="s">
        <v>722</v>
      </c>
      <c r="C57" s="273" t="s">
        <v>739</v>
      </c>
      <c r="D57" s="150" t="s">
        <v>740</v>
      </c>
      <c r="E57" s="150" t="s">
        <v>699</v>
      </c>
      <c r="F57" s="147">
        <v>1414968</v>
      </c>
    </row>
    <row r="58" spans="3:7" ht="12.75">
      <c r="C58" s="277"/>
      <c r="F58" s="147">
        <v>150996</v>
      </c>
      <c r="G58" s="150" t="s">
        <v>741</v>
      </c>
    </row>
    <row r="59" spans="3:7" ht="12.75">
      <c r="C59" s="277"/>
      <c r="F59" s="147">
        <v>-543016</v>
      </c>
      <c r="G59" s="150" t="s">
        <v>408</v>
      </c>
    </row>
    <row r="60" spans="3:7" ht="12.75">
      <c r="C60" s="277"/>
      <c r="F60" s="147">
        <v>-750000</v>
      </c>
      <c r="G60" s="150" t="s">
        <v>742</v>
      </c>
    </row>
    <row r="61" spans="3:7" ht="12.75">
      <c r="C61" s="277"/>
      <c r="F61" s="147">
        <v>-29208</v>
      </c>
      <c r="G61" s="150" t="s">
        <v>743</v>
      </c>
    </row>
    <row r="62" spans="3:7" ht="12.75">
      <c r="C62" s="277"/>
      <c r="F62" s="147">
        <v>-230890</v>
      </c>
      <c r="G62" s="150" t="s">
        <v>744</v>
      </c>
    </row>
    <row r="63" spans="3:7" ht="12.75">
      <c r="C63" s="277"/>
      <c r="F63" s="147"/>
      <c r="G63" s="150"/>
    </row>
    <row r="64" spans="3:6" ht="12.75">
      <c r="C64" s="277"/>
      <c r="E64" s="150" t="s">
        <v>713</v>
      </c>
      <c r="F64" s="147">
        <f>SUM(F57:F63)</f>
        <v>12850</v>
      </c>
    </row>
    <row r="65" spans="3:6" ht="12.75">
      <c r="C65" s="277"/>
      <c r="E65" s="150"/>
      <c r="F65" s="147"/>
    </row>
    <row r="66" spans="3:6" ht="12.75">
      <c r="C66" s="277"/>
      <c r="F66" s="147"/>
    </row>
    <row r="67" spans="2:6" ht="12.75">
      <c r="B67" s="150" t="s">
        <v>722</v>
      </c>
      <c r="C67" s="273" t="s">
        <v>745</v>
      </c>
      <c r="D67" s="150" t="s">
        <v>746</v>
      </c>
      <c r="E67" s="150" t="s">
        <v>699</v>
      </c>
      <c r="F67" s="147">
        <v>1636987.47</v>
      </c>
    </row>
    <row r="68" spans="3:6" ht="12.75">
      <c r="C68" s="277"/>
      <c r="D68" t="s">
        <v>747</v>
      </c>
      <c r="E68" s="150" t="s">
        <v>713</v>
      </c>
      <c r="F68" s="147">
        <v>1636987.47</v>
      </c>
    </row>
    <row r="69" spans="3:6" ht="12.75">
      <c r="C69" s="277"/>
      <c r="F69" s="147"/>
    </row>
    <row r="70" spans="3:6" ht="12.75">
      <c r="C70" s="277"/>
      <c r="F70" s="147"/>
    </row>
    <row r="71" spans="3:6" ht="12.75">
      <c r="C71" s="277"/>
      <c r="F71" s="147"/>
    </row>
    <row r="72" spans="3:6" ht="12.75">
      <c r="C72" s="277"/>
      <c r="F72" s="147"/>
    </row>
    <row r="73" spans="3:6" ht="12.75">
      <c r="C73" s="277"/>
      <c r="F73" s="147"/>
    </row>
    <row r="74" ht="12.75">
      <c r="F74" s="147"/>
    </row>
    <row r="75" ht="12.75">
      <c r="F75" s="147"/>
    </row>
    <row r="76" ht="12.75">
      <c r="F76" s="147"/>
    </row>
    <row r="77" ht="12.75">
      <c r="F77" s="147"/>
    </row>
  </sheetData>
  <sheetProtection selectLockedCells="1" selectUnlockedCells="1"/>
  <printOptions/>
  <pageMargins left="0.7083333333333334" right="0.7083333333333334" top="0.5902777777777778" bottom="0.7875" header="0.5118055555555555" footer="0.5118055555555555"/>
  <pageSetup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F177"/>
  <sheetViews>
    <sheetView workbookViewId="0" topLeftCell="A34">
      <selection activeCell="F3" sqref="F3"/>
    </sheetView>
  </sheetViews>
  <sheetFormatPr defaultColWidth="9.140625" defaultRowHeight="12.75"/>
  <cols>
    <col min="1" max="1" width="9.8515625" style="0" customWidth="1"/>
    <col min="2" max="2" width="57.140625" style="0" customWidth="1"/>
    <col min="3" max="3" width="18.7109375" style="150" customWidth="1"/>
    <col min="4" max="4" width="5.421875" style="0" customWidth="1"/>
    <col min="5" max="5" width="23.00390625" style="147" customWidth="1"/>
    <col min="6" max="6" width="19.57421875" style="0" customWidth="1"/>
  </cols>
  <sheetData>
    <row r="1" ht="12.75">
      <c r="B1" s="278" t="s">
        <v>748</v>
      </c>
    </row>
    <row r="3" spans="1:5" ht="12.75">
      <c r="A3" s="279" t="s">
        <v>749</v>
      </c>
      <c r="C3" s="12" t="s">
        <v>545</v>
      </c>
      <c r="E3" s="147" t="s">
        <v>750</v>
      </c>
    </row>
    <row r="4" spans="3:6" ht="12.75">
      <c r="C4" s="152"/>
      <c r="F4" s="147"/>
    </row>
    <row r="5" spans="1:6" ht="12.75">
      <c r="A5">
        <v>2219</v>
      </c>
      <c r="B5" s="150" t="s">
        <v>751</v>
      </c>
      <c r="C5" s="152">
        <v>8430</v>
      </c>
      <c r="F5" s="147"/>
    </row>
    <row r="6" spans="2:6" ht="12.75">
      <c r="B6" t="s">
        <v>752</v>
      </c>
      <c r="C6" s="152">
        <v>1848295.78</v>
      </c>
      <c r="F6" s="147"/>
    </row>
    <row r="7" spans="1:6" ht="12.75">
      <c r="A7" s="275"/>
      <c r="B7" s="150" t="s">
        <v>753</v>
      </c>
      <c r="C7" s="152">
        <v>21175</v>
      </c>
      <c r="F7" s="147"/>
    </row>
    <row r="8" spans="1:6" ht="12.75">
      <c r="A8" s="73">
        <v>2310</v>
      </c>
      <c r="B8" s="280" t="s">
        <v>754</v>
      </c>
      <c r="C8" s="281">
        <v>466757.07</v>
      </c>
      <c r="F8" s="147"/>
    </row>
    <row r="9" spans="1:6" ht="12.75">
      <c r="A9" s="73"/>
      <c r="B9" s="280" t="s">
        <v>755</v>
      </c>
      <c r="C9" s="281">
        <v>444798</v>
      </c>
      <c r="F9" s="147"/>
    </row>
    <row r="10" spans="1:6" ht="12.75">
      <c r="A10" s="73"/>
      <c r="B10" s="280" t="s">
        <v>756</v>
      </c>
      <c r="C10" s="281">
        <v>49560</v>
      </c>
      <c r="F10" s="147"/>
    </row>
    <row r="11" spans="1:6" ht="12.75">
      <c r="A11" s="73"/>
      <c r="B11" s="73" t="s">
        <v>757</v>
      </c>
      <c r="C11" s="281">
        <v>228194</v>
      </c>
      <c r="F11" s="147"/>
    </row>
    <row r="12" spans="1:6" ht="12.75">
      <c r="A12" s="73">
        <v>2321</v>
      </c>
      <c r="B12" s="280" t="s">
        <v>758</v>
      </c>
      <c r="C12" s="281">
        <v>197073</v>
      </c>
      <c r="F12" s="147"/>
    </row>
    <row r="13" spans="1:6" ht="12.75">
      <c r="A13" s="282" t="s">
        <v>759</v>
      </c>
      <c r="B13" s="280" t="s">
        <v>760</v>
      </c>
      <c r="C13" s="281">
        <v>12562.46</v>
      </c>
      <c r="F13" s="147"/>
    </row>
    <row r="14" spans="1:6" ht="12.75">
      <c r="A14" s="282" t="s">
        <v>761</v>
      </c>
      <c r="B14" s="280" t="s">
        <v>762</v>
      </c>
      <c r="C14" s="281">
        <v>42767</v>
      </c>
      <c r="F14" s="147"/>
    </row>
    <row r="15" spans="1:6" ht="12.75">
      <c r="A15" s="73">
        <v>3412</v>
      </c>
      <c r="B15" s="280" t="s">
        <v>763</v>
      </c>
      <c r="C15" s="281">
        <v>43705</v>
      </c>
      <c r="F15" s="147"/>
    </row>
    <row r="16" spans="1:6" ht="12.75">
      <c r="A16" s="73">
        <v>3419</v>
      </c>
      <c r="B16" s="280" t="s">
        <v>764</v>
      </c>
      <c r="C16" s="281">
        <v>202070</v>
      </c>
      <c r="F16" s="147"/>
    </row>
    <row r="17" spans="1:6" ht="12.75">
      <c r="A17" s="73">
        <v>3421</v>
      </c>
      <c r="B17" s="280" t="s">
        <v>765</v>
      </c>
      <c r="C17" s="281">
        <v>428666</v>
      </c>
      <c r="F17" s="147"/>
    </row>
    <row r="18" spans="1:6" s="73" customFormat="1" ht="12.75">
      <c r="A18" s="282" t="s">
        <v>766</v>
      </c>
      <c r="B18" s="280" t="s">
        <v>767</v>
      </c>
      <c r="C18" s="281">
        <v>17500</v>
      </c>
      <c r="E18" s="147"/>
      <c r="F18" s="283"/>
    </row>
    <row r="19" spans="1:6" s="73" customFormat="1" ht="12.75">
      <c r="A19" s="73">
        <v>3613</v>
      </c>
      <c r="B19" s="280" t="s">
        <v>768</v>
      </c>
      <c r="C19" s="281">
        <v>26150</v>
      </c>
      <c r="E19" s="147"/>
      <c r="F19" s="283"/>
    </row>
    <row r="20" spans="1:6" s="73" customFormat="1" ht="12.75">
      <c r="A20" s="73">
        <v>3631</v>
      </c>
      <c r="B20" s="280" t="s">
        <v>769</v>
      </c>
      <c r="C20" s="281">
        <v>128353.34</v>
      </c>
      <c r="E20" s="147"/>
      <c r="F20" s="283"/>
    </row>
    <row r="21" spans="1:6" s="73" customFormat="1" ht="12.75">
      <c r="A21" s="282" t="s">
        <v>770</v>
      </c>
      <c r="B21" s="280" t="s">
        <v>771</v>
      </c>
      <c r="C21" s="281">
        <v>71397.26</v>
      </c>
      <c r="E21" s="147"/>
      <c r="F21" s="283"/>
    </row>
    <row r="22" spans="1:6" ht="12.75">
      <c r="A22" s="73"/>
      <c r="B22" s="73"/>
      <c r="C22" s="281"/>
      <c r="F22" s="147"/>
    </row>
    <row r="23" spans="1:6" ht="12.75">
      <c r="A23" s="73"/>
      <c r="B23" s="284" t="s">
        <v>772</v>
      </c>
      <c r="C23" s="285">
        <f>SUM(C5:C22)</f>
        <v>4237453.91</v>
      </c>
      <c r="F23" s="147"/>
    </row>
    <row r="24" spans="1:6" ht="12.75">
      <c r="A24" s="73"/>
      <c r="B24" s="284"/>
      <c r="C24" s="285"/>
      <c r="F24" s="147"/>
    </row>
    <row r="25" spans="1:6" ht="12.75">
      <c r="A25" s="73"/>
      <c r="B25" s="73"/>
      <c r="C25" s="281"/>
      <c r="F25" s="147"/>
    </row>
    <row r="26" spans="1:6" ht="12.75">
      <c r="A26" s="73">
        <v>2310</v>
      </c>
      <c r="B26" s="280" t="s">
        <v>773</v>
      </c>
      <c r="C26" s="281">
        <v>50000</v>
      </c>
      <c r="F26" s="147"/>
    </row>
    <row r="27" spans="1:6" ht="12.75">
      <c r="A27" s="73">
        <v>3113</v>
      </c>
      <c r="B27" s="280" t="s">
        <v>774</v>
      </c>
      <c r="C27" s="281">
        <v>95590</v>
      </c>
      <c r="E27" s="152" t="s">
        <v>775</v>
      </c>
      <c r="F27" s="147"/>
    </row>
    <row r="28" spans="1:6" ht="12.75">
      <c r="A28" s="73">
        <v>3341</v>
      </c>
      <c r="B28" s="280" t="s">
        <v>776</v>
      </c>
      <c r="C28" s="281">
        <v>60187</v>
      </c>
      <c r="F28" s="147"/>
    </row>
    <row r="29" spans="1:6" ht="12.75">
      <c r="A29" s="282" t="s">
        <v>766</v>
      </c>
      <c r="B29" s="280" t="s">
        <v>777</v>
      </c>
      <c r="C29" s="281">
        <v>132492.8</v>
      </c>
      <c r="F29" s="147"/>
    </row>
    <row r="30" spans="1:6" ht="12.75">
      <c r="A30" s="73">
        <v>3723</v>
      </c>
      <c r="B30" s="280" t="s">
        <v>778</v>
      </c>
      <c r="C30" s="281">
        <v>215380</v>
      </c>
      <c r="F30" s="147"/>
    </row>
    <row r="31" spans="1:6" ht="12.75">
      <c r="A31" s="73">
        <v>5311</v>
      </c>
      <c r="B31" s="280" t="s">
        <v>719</v>
      </c>
      <c r="C31" s="281">
        <v>133118.06</v>
      </c>
      <c r="F31" s="147"/>
    </row>
    <row r="32" spans="1:6" ht="12.75">
      <c r="A32" s="73"/>
      <c r="B32" s="73"/>
      <c r="C32" s="281"/>
      <c r="F32" s="147"/>
    </row>
    <row r="33" spans="1:6" ht="12.75">
      <c r="A33" s="73"/>
      <c r="B33" s="284" t="s">
        <v>779</v>
      </c>
      <c r="C33" s="285">
        <f>SUM(C26:C32)</f>
        <v>686767.86</v>
      </c>
      <c r="F33" s="147"/>
    </row>
    <row r="34" spans="1:6" ht="12.75">
      <c r="A34" s="73"/>
      <c r="B34" s="73"/>
      <c r="C34" s="281"/>
      <c r="E34" s="283"/>
      <c r="F34" s="147"/>
    </row>
    <row r="35" spans="1:6" ht="12.75">
      <c r="A35" s="73"/>
      <c r="B35" s="284" t="s">
        <v>780</v>
      </c>
      <c r="C35" s="285">
        <v>0</v>
      </c>
      <c r="E35" s="283"/>
      <c r="F35" s="147"/>
    </row>
    <row r="36" spans="1:6" ht="12.75">
      <c r="A36" s="73"/>
      <c r="B36" s="73"/>
      <c r="C36" s="281"/>
      <c r="E36" s="283"/>
      <c r="F36" s="147"/>
    </row>
    <row r="37" spans="1:6" ht="12.75">
      <c r="A37" s="73">
        <v>3639</v>
      </c>
      <c r="B37" s="280" t="s">
        <v>781</v>
      </c>
      <c r="C37" s="281">
        <v>590000</v>
      </c>
      <c r="F37" s="147"/>
    </row>
    <row r="38" spans="1:6" ht="12.75">
      <c r="A38" s="73">
        <v>3111</v>
      </c>
      <c r="B38" s="280" t="s">
        <v>782</v>
      </c>
      <c r="C38" s="281">
        <v>550000</v>
      </c>
      <c r="F38" s="147"/>
    </row>
    <row r="39" spans="1:6" ht="12.75">
      <c r="A39" s="73">
        <v>3631</v>
      </c>
      <c r="B39" s="280" t="s">
        <v>783</v>
      </c>
      <c r="C39" s="281">
        <v>182297</v>
      </c>
      <c r="F39" s="147"/>
    </row>
    <row r="40" spans="1:6" ht="12.75">
      <c r="A40" s="73">
        <v>3742</v>
      </c>
      <c r="B40" s="280" t="s">
        <v>784</v>
      </c>
      <c r="C40" s="281">
        <v>147480</v>
      </c>
      <c r="F40" s="147"/>
    </row>
    <row r="41" spans="1:6" ht="12.75">
      <c r="A41" s="73">
        <v>6171</v>
      </c>
      <c r="B41" s="280" t="s">
        <v>785</v>
      </c>
      <c r="C41" s="281">
        <v>118034.29</v>
      </c>
      <c r="F41" s="147"/>
    </row>
    <row r="42" spans="1:6" ht="12.75">
      <c r="A42" s="73"/>
      <c r="B42" s="73"/>
      <c r="C42" s="281"/>
      <c r="F42" s="147"/>
    </row>
    <row r="43" spans="1:6" ht="12.75">
      <c r="A43" s="73"/>
      <c r="B43" s="284" t="s">
        <v>786</v>
      </c>
      <c r="C43" s="285">
        <f>SUM(C37:C42)</f>
        <v>1587811.29</v>
      </c>
      <c r="F43" s="147"/>
    </row>
    <row r="44" spans="1:6" ht="12.75">
      <c r="A44" s="73"/>
      <c r="B44" s="73"/>
      <c r="C44" s="281"/>
      <c r="F44" s="147"/>
    </row>
    <row r="45" spans="1:6" ht="29.25" customHeight="1">
      <c r="A45" s="73"/>
      <c r="B45" s="272" t="s">
        <v>787</v>
      </c>
      <c r="C45" s="286">
        <f>SUM(C23+C33+C35+C43)</f>
        <v>6512033.0600000005</v>
      </c>
      <c r="D45" s="3"/>
      <c r="E45" s="286">
        <f>SUM(E4:E44)</f>
        <v>0</v>
      </c>
      <c r="F45" s="286">
        <f>SUM(F4:F44)</f>
        <v>0</v>
      </c>
    </row>
    <row r="46" spans="1:3" ht="12.75">
      <c r="A46" s="73"/>
      <c r="B46" s="73"/>
      <c r="C46" s="281"/>
    </row>
    <row r="47" spans="1:3" ht="12.75">
      <c r="A47" s="73"/>
      <c r="B47" s="73"/>
      <c r="C47" s="281"/>
    </row>
    <row r="48" spans="1:3" ht="12.75">
      <c r="A48" s="73"/>
      <c r="B48" s="280" t="s">
        <v>788</v>
      </c>
      <c r="C48" s="281"/>
    </row>
    <row r="49" spans="1:3" ht="12.75">
      <c r="A49" s="73"/>
      <c r="B49" s="280" t="s">
        <v>789</v>
      </c>
      <c r="C49" s="281"/>
    </row>
    <row r="50" spans="1:3" ht="12.75">
      <c r="A50" s="73"/>
      <c r="B50" s="73"/>
      <c r="C50" s="281"/>
    </row>
    <row r="51" spans="1:3" ht="12.75">
      <c r="A51" s="73"/>
      <c r="B51" s="73"/>
      <c r="C51" s="281"/>
    </row>
    <row r="52" ht="12.75">
      <c r="C52" s="152"/>
    </row>
    <row r="53" ht="12.75">
      <c r="C53" s="152"/>
    </row>
    <row r="54" ht="12.75">
      <c r="C54" s="152"/>
    </row>
    <row r="55" ht="12.75">
      <c r="C55" s="152"/>
    </row>
    <row r="56" ht="12.75">
      <c r="C56" s="152"/>
    </row>
    <row r="57" ht="12.75">
      <c r="C57" s="152"/>
    </row>
    <row r="58" ht="12.75">
      <c r="C58" s="152"/>
    </row>
    <row r="59" ht="12.75">
      <c r="C59" s="152"/>
    </row>
    <row r="60" ht="12.75">
      <c r="C60" s="152"/>
    </row>
    <row r="61" ht="12.75">
      <c r="C61" s="152"/>
    </row>
    <row r="62" ht="12.75">
      <c r="C62" s="152"/>
    </row>
    <row r="63" ht="12.75">
      <c r="C63" s="152"/>
    </row>
    <row r="64" ht="12.75">
      <c r="C64" s="152"/>
    </row>
    <row r="65" ht="12.75">
      <c r="C65" s="152"/>
    </row>
    <row r="66" ht="12.75">
      <c r="C66" s="152"/>
    </row>
    <row r="67" ht="12.75">
      <c r="C67" s="152"/>
    </row>
    <row r="68" ht="12.75">
      <c r="C68" s="152"/>
    </row>
    <row r="69" ht="12.75">
      <c r="C69" s="152"/>
    </row>
    <row r="70" ht="12.75">
      <c r="C70" s="152"/>
    </row>
    <row r="71" ht="12.75">
      <c r="C71" s="152"/>
    </row>
    <row r="72" ht="12.75">
      <c r="C72" s="152"/>
    </row>
    <row r="73" ht="12.75">
      <c r="C73" s="152"/>
    </row>
    <row r="74" ht="12.75">
      <c r="C74" s="152"/>
    </row>
    <row r="75" ht="12.75">
      <c r="C75" s="152"/>
    </row>
    <row r="76" ht="12.75">
      <c r="C76" s="152"/>
    </row>
    <row r="77" ht="12.75">
      <c r="C77" s="152"/>
    </row>
    <row r="78" ht="12.75">
      <c r="C78" s="152"/>
    </row>
    <row r="79" ht="12.75">
      <c r="C79" s="152"/>
    </row>
    <row r="80" ht="12.75">
      <c r="C80" s="152"/>
    </row>
    <row r="81" ht="12.75">
      <c r="C81" s="152"/>
    </row>
    <row r="82" ht="12.75">
      <c r="C82" s="152"/>
    </row>
    <row r="83" ht="12.75">
      <c r="C83" s="152"/>
    </row>
    <row r="84" ht="12.75">
      <c r="C84" s="152"/>
    </row>
    <row r="85" ht="12.75">
      <c r="C85" s="152"/>
    </row>
    <row r="86" ht="12.75">
      <c r="C86" s="152"/>
    </row>
    <row r="87" ht="12.75">
      <c r="C87" s="152"/>
    </row>
    <row r="88" ht="12.75">
      <c r="C88" s="152"/>
    </row>
    <row r="89" ht="12.75">
      <c r="C89" s="152"/>
    </row>
    <row r="90" ht="12.75">
      <c r="C90" s="152"/>
    </row>
    <row r="91" ht="12.75">
      <c r="C91" s="152"/>
    </row>
    <row r="92" ht="12.75">
      <c r="C92" s="152"/>
    </row>
    <row r="93" ht="12.75">
      <c r="C93" s="152"/>
    </row>
    <row r="94" ht="12.75">
      <c r="C94" s="152"/>
    </row>
    <row r="95" ht="12.75">
      <c r="C95" s="152"/>
    </row>
    <row r="96" ht="12.75">
      <c r="C96" s="152"/>
    </row>
    <row r="97" ht="12.75">
      <c r="C97" s="152"/>
    </row>
    <row r="98" ht="12.75">
      <c r="C98" s="152"/>
    </row>
    <row r="99" ht="12.75">
      <c r="C99" s="152"/>
    </row>
    <row r="100" ht="12.75">
      <c r="C100" s="152"/>
    </row>
    <row r="101" ht="12.75">
      <c r="C101" s="152"/>
    </row>
    <row r="102" ht="12.75">
      <c r="C102" s="152"/>
    </row>
    <row r="103" ht="12.75">
      <c r="C103" s="152"/>
    </row>
    <row r="104" ht="12.75">
      <c r="C104" s="152"/>
    </row>
    <row r="105" ht="12.75">
      <c r="C105" s="152"/>
    </row>
    <row r="106" ht="12.75">
      <c r="C106" s="152"/>
    </row>
    <row r="107" ht="12.75">
      <c r="C107" s="152"/>
    </row>
    <row r="108" ht="12.75">
      <c r="C108" s="152"/>
    </row>
    <row r="109" ht="12.75">
      <c r="C109" s="152"/>
    </row>
    <row r="110" ht="12.75">
      <c r="C110" s="152"/>
    </row>
    <row r="111" ht="12.75">
      <c r="C111" s="152"/>
    </row>
    <row r="112" ht="12.75">
      <c r="C112" s="152"/>
    </row>
    <row r="113" ht="12.75">
      <c r="C113" s="152"/>
    </row>
    <row r="114" ht="12.75">
      <c r="C114" s="152"/>
    </row>
    <row r="115" ht="12.75">
      <c r="C115" s="152"/>
    </row>
    <row r="116" ht="12.75">
      <c r="C116" s="152"/>
    </row>
    <row r="117" ht="12.75">
      <c r="C117" s="152"/>
    </row>
    <row r="118" ht="12.75">
      <c r="C118" s="152"/>
    </row>
    <row r="119" ht="12.75">
      <c r="C119" s="152"/>
    </row>
    <row r="120" ht="12.75">
      <c r="C120" s="152"/>
    </row>
    <row r="121" ht="12.75">
      <c r="C121" s="152"/>
    </row>
    <row r="122" ht="12.75">
      <c r="C122" s="152"/>
    </row>
    <row r="123" ht="12.75">
      <c r="C123" s="152"/>
    </row>
    <row r="124" ht="12.75">
      <c r="C124" s="152"/>
    </row>
    <row r="125" ht="12.75">
      <c r="C125" s="152"/>
    </row>
    <row r="126" ht="12.75">
      <c r="C126" s="152"/>
    </row>
    <row r="127" ht="12.75">
      <c r="C127" s="152"/>
    </row>
    <row r="128" ht="12.75">
      <c r="C128" s="152"/>
    </row>
    <row r="129" ht="12.75">
      <c r="C129" s="152"/>
    </row>
    <row r="130" ht="12.75">
      <c r="C130" s="152"/>
    </row>
    <row r="131" ht="12.75">
      <c r="C131" s="152"/>
    </row>
    <row r="132" ht="12.75">
      <c r="C132" s="152"/>
    </row>
    <row r="133" ht="12.75">
      <c r="C133" s="152"/>
    </row>
    <row r="134" ht="12.75">
      <c r="C134" s="152"/>
    </row>
    <row r="135" ht="12.75">
      <c r="C135" s="152"/>
    </row>
    <row r="136" ht="12.75">
      <c r="C136" s="152"/>
    </row>
    <row r="137" ht="12.75">
      <c r="C137" s="152"/>
    </row>
    <row r="138" ht="12.75">
      <c r="C138" s="152"/>
    </row>
    <row r="139" ht="12.75">
      <c r="C139" s="152"/>
    </row>
    <row r="140" ht="12.75">
      <c r="C140" s="152"/>
    </row>
    <row r="141" ht="12.75">
      <c r="C141" s="152"/>
    </row>
    <row r="142" ht="12.75">
      <c r="C142" s="152"/>
    </row>
    <row r="143" ht="12.75">
      <c r="C143" s="152"/>
    </row>
    <row r="144" ht="12.75">
      <c r="C144" s="152"/>
    </row>
    <row r="145" ht="12.75">
      <c r="C145" s="152"/>
    </row>
    <row r="146" ht="12.75">
      <c r="C146" s="152"/>
    </row>
    <row r="147" ht="12.75">
      <c r="C147" s="152"/>
    </row>
    <row r="148" ht="12.75">
      <c r="C148" s="152"/>
    </row>
    <row r="149" ht="12.75">
      <c r="C149" s="152"/>
    </row>
    <row r="150" ht="12.75">
      <c r="C150" s="152"/>
    </row>
    <row r="151" ht="12.75">
      <c r="C151" s="152"/>
    </row>
    <row r="152" ht="12.75">
      <c r="C152" s="152"/>
    </row>
    <row r="153" ht="12.75">
      <c r="C153" s="152"/>
    </row>
    <row r="154" ht="12.75">
      <c r="C154" s="152"/>
    </row>
    <row r="155" ht="12.75">
      <c r="C155" s="152"/>
    </row>
    <row r="156" ht="12.75">
      <c r="C156" s="152"/>
    </row>
    <row r="157" ht="12.75">
      <c r="C157" s="152"/>
    </row>
    <row r="158" ht="12.75">
      <c r="C158" s="152"/>
    </row>
    <row r="159" ht="12.75">
      <c r="C159" s="152"/>
    </row>
    <row r="160" ht="12.75">
      <c r="C160" s="152"/>
    </row>
    <row r="161" ht="12.75">
      <c r="C161" s="152"/>
    </row>
    <row r="162" ht="12.75">
      <c r="C162" s="152"/>
    </row>
    <row r="163" ht="12.75">
      <c r="C163" s="152"/>
    </row>
    <row r="164" ht="12.75">
      <c r="C164" s="152"/>
    </row>
    <row r="165" ht="12.75">
      <c r="C165" s="152"/>
    </row>
    <row r="166" ht="12.75">
      <c r="C166" s="152"/>
    </row>
    <row r="167" ht="12.75">
      <c r="C167" s="152"/>
    </row>
    <row r="168" ht="12.75">
      <c r="C168" s="152"/>
    </row>
    <row r="169" ht="12.75">
      <c r="C169" s="152"/>
    </row>
    <row r="170" ht="12.75">
      <c r="C170" s="152"/>
    </row>
    <row r="171" ht="12.75">
      <c r="C171" s="152"/>
    </row>
    <row r="172" ht="12.75">
      <c r="C172" s="152"/>
    </row>
    <row r="173" ht="12.75">
      <c r="C173" s="152"/>
    </row>
    <row r="174" ht="12.75">
      <c r="C174" s="152"/>
    </row>
    <row r="175" ht="12.75">
      <c r="C175" s="152"/>
    </row>
    <row r="176" ht="12.75">
      <c r="C176" s="152"/>
    </row>
    <row r="177" ht="12.75">
      <c r="C177" s="152"/>
    </row>
  </sheetData>
  <sheetProtection selectLockedCells="1" selectUnlockedCells="1"/>
  <printOptions/>
  <pageMargins left="0.5" right="0.7875" top="0.24027777777777778" bottom="0.1701388888888889" header="0.5118055555555555" footer="0.5118055555555555"/>
  <pageSetup fitToWidth="0" fitToHeight="1"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0"/>
  </sheetPr>
  <dimension ref="B3:G37"/>
  <sheetViews>
    <sheetView workbookViewId="0" topLeftCell="A1">
      <selection activeCell="I9" sqref="I9"/>
    </sheetView>
  </sheetViews>
  <sheetFormatPr defaultColWidth="9.140625" defaultRowHeight="12.75"/>
  <cols>
    <col min="1" max="1" width="1.7109375" style="0" customWidth="1"/>
    <col min="2" max="2" width="28.57421875" style="0" customWidth="1"/>
    <col min="3" max="3" width="56.28125" style="0" customWidth="1"/>
    <col min="4" max="4" width="15.57421875" style="0" customWidth="1"/>
    <col min="5" max="5" width="10.57421875" style="0" customWidth="1"/>
  </cols>
  <sheetData>
    <row r="3" spans="2:3" ht="12.75">
      <c r="B3" s="287" t="s">
        <v>790</v>
      </c>
      <c r="C3" s="287"/>
    </row>
    <row r="5" spans="2:7" ht="12.75">
      <c r="B5" s="15" t="s">
        <v>791</v>
      </c>
      <c r="C5" s="15" t="s">
        <v>792</v>
      </c>
      <c r="D5" s="288" t="s">
        <v>545</v>
      </c>
      <c r="E5" s="289" t="s">
        <v>793</v>
      </c>
      <c r="F5" s="288" t="s">
        <v>794</v>
      </c>
      <c r="G5" s="288" t="s">
        <v>795</v>
      </c>
    </row>
    <row r="6" ht="12.75">
      <c r="D6" s="147"/>
    </row>
    <row r="7" spans="2:4" ht="12.75">
      <c r="B7" s="290" t="s">
        <v>796</v>
      </c>
      <c r="D7" s="291"/>
    </row>
    <row r="8" spans="2:7" ht="12.75">
      <c r="B8" s="15" t="s">
        <v>797</v>
      </c>
      <c r="C8" s="15" t="s">
        <v>798</v>
      </c>
      <c r="D8" s="292">
        <v>3417400</v>
      </c>
      <c r="E8" s="15">
        <v>4112</v>
      </c>
      <c r="F8" s="15"/>
      <c r="G8" s="15"/>
    </row>
    <row r="9" spans="2:7" ht="12.75">
      <c r="B9" s="15"/>
      <c r="C9" s="15" t="s">
        <v>799</v>
      </c>
      <c r="D9" s="292">
        <v>426906.15</v>
      </c>
      <c r="E9" s="15">
        <v>4116</v>
      </c>
      <c r="F9" s="15">
        <v>13233</v>
      </c>
      <c r="G9" s="15"/>
    </row>
    <row r="10" spans="2:7" ht="12.75">
      <c r="B10" s="15"/>
      <c r="C10" s="15" t="s">
        <v>800</v>
      </c>
      <c r="D10" s="292">
        <v>106640</v>
      </c>
      <c r="E10" s="15">
        <v>4111</v>
      </c>
      <c r="F10" s="15">
        <v>98187</v>
      </c>
      <c r="G10" s="15"/>
    </row>
    <row r="11" spans="2:7" ht="12.75">
      <c r="B11" s="15"/>
      <c r="C11" s="15" t="s">
        <v>801</v>
      </c>
      <c r="D11" s="292">
        <v>118240</v>
      </c>
      <c r="E11" s="15">
        <v>4111</v>
      </c>
      <c r="F11" s="15">
        <v>98348</v>
      </c>
      <c r="G11" s="15"/>
    </row>
    <row r="12" ht="12.75">
      <c r="D12" s="281"/>
    </row>
    <row r="13" spans="2:7" ht="12.75">
      <c r="B13" s="15" t="s">
        <v>802</v>
      </c>
      <c r="C13" s="15" t="s">
        <v>803</v>
      </c>
      <c r="D13" s="292">
        <v>120000</v>
      </c>
      <c r="E13" s="15">
        <v>4122</v>
      </c>
      <c r="F13" s="15">
        <v>14004</v>
      </c>
      <c r="G13" s="15"/>
    </row>
    <row r="14" spans="2:7" ht="12.75">
      <c r="B14" s="15" t="s">
        <v>802</v>
      </c>
      <c r="C14" s="15" t="s">
        <v>803</v>
      </c>
      <c r="D14" s="292">
        <v>50000</v>
      </c>
      <c r="E14" s="15">
        <v>4122</v>
      </c>
      <c r="F14" s="15">
        <v>211</v>
      </c>
      <c r="G14" s="15"/>
    </row>
    <row r="15" spans="2:7" ht="12.75">
      <c r="B15" s="15" t="s">
        <v>802</v>
      </c>
      <c r="C15" s="15" t="s">
        <v>803</v>
      </c>
      <c r="D15" s="292">
        <v>37000</v>
      </c>
      <c r="E15" s="15">
        <v>4122</v>
      </c>
      <c r="F15" s="15">
        <v>14004</v>
      </c>
      <c r="G15" s="15"/>
    </row>
    <row r="16" spans="2:7" ht="12.75">
      <c r="B16" s="15" t="s">
        <v>802</v>
      </c>
      <c r="C16" s="15" t="s">
        <v>803</v>
      </c>
      <c r="D16" s="292">
        <v>16500</v>
      </c>
      <c r="E16" s="293">
        <v>4122</v>
      </c>
      <c r="F16" s="293">
        <v>14005</v>
      </c>
      <c r="G16" s="15"/>
    </row>
    <row r="17" spans="2:7" ht="12.75">
      <c r="B17" s="15" t="s">
        <v>802</v>
      </c>
      <c r="C17" s="16" t="s">
        <v>804</v>
      </c>
      <c r="D17" s="292">
        <v>89496</v>
      </c>
      <c r="E17" s="293">
        <v>4122</v>
      </c>
      <c r="F17" s="293">
        <v>327</v>
      </c>
      <c r="G17" s="15"/>
    </row>
    <row r="18" ht="12.75">
      <c r="D18" s="281"/>
    </row>
    <row r="19" spans="2:7" ht="12.75">
      <c r="B19" s="293" t="s">
        <v>805</v>
      </c>
      <c r="C19" s="293" t="s">
        <v>806</v>
      </c>
      <c r="D19" s="292">
        <v>1170523</v>
      </c>
      <c r="E19" s="293">
        <v>4116</v>
      </c>
      <c r="F19" s="293">
        <v>13234</v>
      </c>
      <c r="G19" s="15"/>
    </row>
    <row r="20" spans="2:7" ht="12.75">
      <c r="B20" s="293"/>
      <c r="C20" s="293" t="s">
        <v>806</v>
      </c>
      <c r="D20" s="292">
        <v>1435905</v>
      </c>
      <c r="E20" s="293">
        <v>4116</v>
      </c>
      <c r="F20" s="293">
        <v>13101</v>
      </c>
      <c r="G20" s="15"/>
    </row>
    <row r="21" spans="2:7" ht="12.75">
      <c r="B21" s="119"/>
      <c r="C21" s="119"/>
      <c r="D21" s="294"/>
      <c r="E21" s="119"/>
      <c r="F21" s="119"/>
      <c r="G21" s="72"/>
    </row>
    <row r="22" spans="2:7" ht="12.75">
      <c r="B22" s="119"/>
      <c r="C22" s="119"/>
      <c r="D22" s="294"/>
      <c r="E22" s="119"/>
      <c r="F22" s="119"/>
      <c r="G22" s="72"/>
    </row>
    <row r="23" spans="2:7" ht="12.75">
      <c r="B23" s="295" t="s">
        <v>807</v>
      </c>
      <c r="C23" s="295" t="s">
        <v>808</v>
      </c>
      <c r="D23" s="292">
        <v>2769551.34</v>
      </c>
      <c r="E23" s="293">
        <v>4116</v>
      </c>
      <c r="F23" s="293">
        <v>15319</v>
      </c>
      <c r="G23" s="15"/>
    </row>
    <row r="24" spans="2:7" ht="12.75">
      <c r="B24" s="295" t="s">
        <v>809</v>
      </c>
      <c r="C24" s="295" t="s">
        <v>808</v>
      </c>
      <c r="D24" s="292">
        <v>213042.41</v>
      </c>
      <c r="E24" s="293">
        <v>4113</v>
      </c>
      <c r="F24" s="293">
        <v>90001</v>
      </c>
      <c r="G24" s="15"/>
    </row>
    <row r="25" spans="2:7" ht="12.75">
      <c r="B25" s="293" t="s">
        <v>810</v>
      </c>
      <c r="C25" s="293" t="s">
        <v>811</v>
      </c>
      <c r="D25" s="292">
        <v>131818.33</v>
      </c>
      <c r="E25" s="293">
        <v>4113</v>
      </c>
      <c r="F25" s="293">
        <v>89447</v>
      </c>
      <c r="G25" s="15"/>
    </row>
    <row r="26" spans="2:7" ht="12.75">
      <c r="B26" s="293" t="s">
        <v>810</v>
      </c>
      <c r="C26" s="293" t="s">
        <v>811</v>
      </c>
      <c r="D26" s="292">
        <v>527273.25</v>
      </c>
      <c r="E26" s="293">
        <v>4113</v>
      </c>
      <c r="F26" s="293">
        <v>89021</v>
      </c>
      <c r="G26" s="15"/>
    </row>
    <row r="27" ht="12.75">
      <c r="D27" s="150"/>
    </row>
    <row r="28" ht="12.75">
      <c r="D28" s="150"/>
    </row>
    <row r="29" ht="12.75">
      <c r="D29" s="150"/>
    </row>
    <row r="30" spans="2:4" ht="12.75">
      <c r="B30" s="119"/>
      <c r="C30" s="296" t="s">
        <v>124</v>
      </c>
      <c r="D30" s="297">
        <f>SUM(D8:D27)</f>
        <v>10630295.48</v>
      </c>
    </row>
    <row r="31" ht="12.75">
      <c r="D31" s="152"/>
    </row>
    <row r="32" spans="3:4" ht="12.75">
      <c r="C32" s="298" t="s">
        <v>812</v>
      </c>
      <c r="D32" s="299"/>
    </row>
    <row r="33" spans="3:4" ht="12.75">
      <c r="C33" s="72"/>
      <c r="D33" s="150"/>
    </row>
    <row r="34" ht="12.75">
      <c r="D34" s="150"/>
    </row>
    <row r="35" ht="12.75">
      <c r="D35" s="150"/>
    </row>
    <row r="36" ht="12.75">
      <c r="D36" s="150"/>
    </row>
    <row r="37" ht="12.75">
      <c r="D37" s="150"/>
    </row>
  </sheetData>
  <sheetProtection selectLockedCells="1" selectUnlockedCells="1"/>
  <printOptions/>
  <pageMargins left="0.7875" right="0.7875" top="0.1798611111111111" bottom="0.19027777777777777" header="0.5118055555555555" footer="0.5118055555555555"/>
  <pageSetup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0"/>
  </sheetPr>
  <dimension ref="B1:G194"/>
  <sheetViews>
    <sheetView workbookViewId="0" topLeftCell="A1">
      <selection activeCell="J54" sqref="J54"/>
    </sheetView>
  </sheetViews>
  <sheetFormatPr defaultColWidth="9.140625" defaultRowHeight="12.75"/>
  <cols>
    <col min="1" max="1" width="1.7109375" style="0" customWidth="1"/>
    <col min="2" max="2" width="1.28515625" style="0" customWidth="1"/>
    <col min="3" max="3" width="16.00390625" style="0" customWidth="1"/>
    <col min="4" max="4" width="25.140625" style="0" customWidth="1"/>
    <col min="5" max="5" width="16.421875" style="280" customWidth="1"/>
    <col min="6" max="6" width="11.8515625" style="280" customWidth="1"/>
  </cols>
  <sheetData>
    <row r="1" spans="2:6" s="133" customFormat="1" ht="12.75">
      <c r="B1" s="300" t="s">
        <v>813</v>
      </c>
      <c r="C1" s="300"/>
      <c r="D1" s="300"/>
      <c r="E1" s="301"/>
      <c r="F1" s="301"/>
    </row>
    <row r="2" spans="2:7" ht="12.75">
      <c r="B2" s="302"/>
      <c r="C2" s="133"/>
      <c r="D2" s="133"/>
      <c r="E2" s="301"/>
      <c r="F2" s="303"/>
      <c r="G2" s="133"/>
    </row>
    <row r="3" spans="2:7" ht="12.75">
      <c r="B3" s="133"/>
      <c r="C3" s="304" t="s">
        <v>814</v>
      </c>
      <c r="D3" s="304"/>
      <c r="E3" s="305">
        <v>5222</v>
      </c>
      <c r="F3" s="306"/>
      <c r="G3" s="133"/>
    </row>
    <row r="4" spans="2:7" ht="12.75">
      <c r="B4" s="133"/>
      <c r="C4" s="307" t="s">
        <v>815</v>
      </c>
      <c r="D4" s="308"/>
      <c r="E4" s="301"/>
      <c r="F4" s="306" t="s">
        <v>816</v>
      </c>
      <c r="G4" s="133"/>
    </row>
    <row r="5" spans="2:7" ht="12.75">
      <c r="B5" s="133"/>
      <c r="C5" s="304"/>
      <c r="D5" s="307"/>
      <c r="E5" s="308"/>
      <c r="F5" s="306"/>
      <c r="G5" s="133"/>
    </row>
    <row r="6" spans="2:7" ht="12.75">
      <c r="B6" s="133"/>
      <c r="C6" s="302" t="s">
        <v>817</v>
      </c>
      <c r="D6" s="133"/>
      <c r="E6" s="309"/>
      <c r="F6" s="303"/>
      <c r="G6" s="133"/>
    </row>
    <row r="7" spans="2:7" ht="12.75">
      <c r="B7" s="133"/>
      <c r="C7" s="133" t="s">
        <v>818</v>
      </c>
      <c r="D7" s="133"/>
      <c r="E7" s="309">
        <v>330000</v>
      </c>
      <c r="F7" s="310" t="s">
        <v>819</v>
      </c>
      <c r="G7" s="133"/>
    </row>
    <row r="8" spans="2:7" ht="12.75">
      <c r="B8" s="133"/>
      <c r="C8" s="133" t="s">
        <v>53</v>
      </c>
      <c r="D8" s="133"/>
      <c r="E8" s="309">
        <v>60000</v>
      </c>
      <c r="F8" s="310" t="s">
        <v>820</v>
      </c>
      <c r="G8" s="133"/>
    </row>
    <row r="9" spans="2:7" ht="12.75">
      <c r="B9" s="133"/>
      <c r="C9" s="133" t="s">
        <v>54</v>
      </c>
      <c r="D9" s="133"/>
      <c r="E9" s="309">
        <v>220000</v>
      </c>
      <c r="F9" s="310" t="s">
        <v>821</v>
      </c>
      <c r="G9" s="133"/>
    </row>
    <row r="10" spans="2:7" ht="12.75">
      <c r="B10" s="133"/>
      <c r="C10" s="133" t="s">
        <v>64</v>
      </c>
      <c r="D10" s="133"/>
      <c r="E10" s="309">
        <v>5000</v>
      </c>
      <c r="F10" s="310" t="s">
        <v>822</v>
      </c>
      <c r="G10" s="133"/>
    </row>
    <row r="11" spans="2:7" ht="12.75">
      <c r="B11" s="133"/>
      <c r="C11" s="133" t="s">
        <v>823</v>
      </c>
      <c r="D11" s="133"/>
      <c r="E11" s="309">
        <v>20000</v>
      </c>
      <c r="F11" s="310" t="s">
        <v>824</v>
      </c>
      <c r="G11" s="133"/>
    </row>
    <row r="12" spans="2:7" ht="12.75">
      <c r="B12" s="133"/>
      <c r="C12" s="133" t="s">
        <v>825</v>
      </c>
      <c r="D12" s="133"/>
      <c r="E12" s="309">
        <v>17000</v>
      </c>
      <c r="F12" s="310" t="s">
        <v>826</v>
      </c>
      <c r="G12" s="133"/>
    </row>
    <row r="13" spans="2:7" ht="12.75">
      <c r="B13" s="133"/>
      <c r="C13" s="133" t="s">
        <v>827</v>
      </c>
      <c r="D13" s="133"/>
      <c r="E13" s="309">
        <v>5000</v>
      </c>
      <c r="F13" s="310" t="s">
        <v>828</v>
      </c>
      <c r="G13" s="133"/>
    </row>
    <row r="14" spans="2:7" ht="12.75">
      <c r="B14" s="133"/>
      <c r="C14" s="133" t="s">
        <v>65</v>
      </c>
      <c r="D14" s="133"/>
      <c r="E14" s="309">
        <v>48000</v>
      </c>
      <c r="F14" s="310" t="s">
        <v>829</v>
      </c>
      <c r="G14" s="133"/>
    </row>
    <row r="15" spans="2:7" ht="12.75">
      <c r="B15" s="133"/>
      <c r="C15" s="133" t="s">
        <v>830</v>
      </c>
      <c r="D15" s="133"/>
      <c r="E15" s="309">
        <v>22796</v>
      </c>
      <c r="F15" s="310" t="s">
        <v>831</v>
      </c>
      <c r="G15" s="133"/>
    </row>
    <row r="16" spans="2:7" ht="12.75">
      <c r="B16" s="133"/>
      <c r="C16" s="133" t="s">
        <v>832</v>
      </c>
      <c r="D16" s="133"/>
      <c r="E16" s="309">
        <v>10000</v>
      </c>
      <c r="F16" s="310" t="s">
        <v>833</v>
      </c>
      <c r="G16" s="133"/>
    </row>
    <row r="17" spans="2:7" ht="12.75">
      <c r="B17" s="133"/>
      <c r="C17" s="133" t="s">
        <v>66</v>
      </c>
      <c r="D17" s="133"/>
      <c r="E17" s="309">
        <v>5000</v>
      </c>
      <c r="F17" s="310" t="s">
        <v>834</v>
      </c>
      <c r="G17" s="133"/>
    </row>
    <row r="18" spans="2:7" ht="12.75">
      <c r="B18" s="133"/>
      <c r="C18" s="133" t="s">
        <v>835</v>
      </c>
      <c r="D18" s="133"/>
      <c r="E18" s="309">
        <v>5000</v>
      </c>
      <c r="F18" s="310" t="s">
        <v>836</v>
      </c>
      <c r="G18" s="133"/>
    </row>
    <row r="19" spans="2:7" ht="12.75">
      <c r="B19" s="133"/>
      <c r="C19" s="302" t="s">
        <v>124</v>
      </c>
      <c r="D19" s="302"/>
      <c r="E19" s="311">
        <f>SUM(E7:E18)</f>
        <v>747796</v>
      </c>
      <c r="F19" s="310"/>
      <c r="G19" s="133"/>
    </row>
    <row r="20" spans="2:7" ht="12.75">
      <c r="B20" s="133"/>
      <c r="C20" s="133"/>
      <c r="D20" s="133"/>
      <c r="E20" s="309"/>
      <c r="F20" s="310"/>
      <c r="G20" s="133"/>
    </row>
    <row r="21" spans="2:7" ht="12.75">
      <c r="B21" s="133"/>
      <c r="C21" s="302" t="s">
        <v>837</v>
      </c>
      <c r="D21" s="133"/>
      <c r="E21" s="309"/>
      <c r="F21" s="310"/>
      <c r="G21" s="133"/>
    </row>
    <row r="22" spans="2:7" ht="12.75">
      <c r="B22" s="133"/>
      <c r="C22" s="133"/>
      <c r="D22" s="133"/>
      <c r="E22" s="309"/>
      <c r="F22" s="310"/>
      <c r="G22" s="133"/>
    </row>
    <row r="23" spans="2:7" ht="12.75">
      <c r="B23" s="133"/>
      <c r="C23" s="133" t="s">
        <v>838</v>
      </c>
      <c r="D23" s="133"/>
      <c r="E23" s="309">
        <v>47142</v>
      </c>
      <c r="F23" s="310" t="s">
        <v>839</v>
      </c>
      <c r="G23" s="133"/>
    </row>
    <row r="24" spans="2:7" ht="12.75">
      <c r="B24" s="133"/>
      <c r="C24" s="133" t="s">
        <v>840</v>
      </c>
      <c r="D24" s="133"/>
      <c r="E24" s="309">
        <v>40000</v>
      </c>
      <c r="F24" s="310" t="s">
        <v>819</v>
      </c>
      <c r="G24" s="133"/>
    </row>
    <row r="25" spans="2:7" ht="12.75">
      <c r="B25" s="133"/>
      <c r="C25" s="133"/>
      <c r="D25" s="133"/>
      <c r="E25" s="309"/>
      <c r="F25" s="310"/>
      <c r="G25" s="133"/>
    </row>
    <row r="26" spans="2:7" ht="12.75">
      <c r="B26" s="133"/>
      <c r="C26" s="302" t="s">
        <v>841</v>
      </c>
      <c r="D26" s="302"/>
      <c r="E26" s="311">
        <f>SUM(E19+E23+E24)</f>
        <v>834938</v>
      </c>
      <c r="F26" s="303"/>
      <c r="G26" s="133"/>
    </row>
    <row r="27" spans="2:7" ht="12.75">
      <c r="B27" s="133"/>
      <c r="C27" s="133"/>
      <c r="D27" s="133"/>
      <c r="E27" s="301"/>
      <c r="F27" s="303"/>
      <c r="G27" s="133"/>
    </row>
    <row r="28" spans="2:7" ht="12.75">
      <c r="B28" s="133"/>
      <c r="C28" s="302" t="s">
        <v>814</v>
      </c>
      <c r="D28" s="133"/>
      <c r="E28" s="305">
        <v>5221</v>
      </c>
      <c r="F28" s="301"/>
      <c r="G28" s="133"/>
    </row>
    <row r="29" spans="2:7" ht="12.75">
      <c r="B29" s="133"/>
      <c r="C29" s="307" t="s">
        <v>842</v>
      </c>
      <c r="D29" s="307"/>
      <c r="E29" s="312"/>
      <c r="F29" s="312"/>
      <c r="G29" s="307"/>
    </row>
    <row r="30" spans="2:7" ht="12.75">
      <c r="B30" s="133"/>
      <c r="C30" s="133"/>
      <c r="D30" s="133"/>
      <c r="E30" s="309"/>
      <c r="F30" s="301"/>
      <c r="G30" s="133"/>
    </row>
    <row r="31" spans="2:7" ht="12.75">
      <c r="B31" s="133"/>
      <c r="C31" s="133" t="s">
        <v>843</v>
      </c>
      <c r="D31" s="133"/>
      <c r="E31" s="309">
        <v>150000</v>
      </c>
      <c r="F31" s="301">
        <v>4351</v>
      </c>
      <c r="G31" s="313"/>
    </row>
    <row r="32" spans="2:7" ht="12.75">
      <c r="B32" s="133"/>
      <c r="C32" s="133" t="s">
        <v>844</v>
      </c>
      <c r="D32" s="133"/>
      <c r="E32" s="309">
        <v>5000</v>
      </c>
      <c r="F32" s="301">
        <v>4357</v>
      </c>
      <c r="G32" s="313"/>
    </row>
    <row r="33" spans="2:7" ht="12.75">
      <c r="B33" s="133"/>
      <c r="C33" s="302" t="s">
        <v>124</v>
      </c>
      <c r="D33" s="302"/>
      <c r="E33" s="311">
        <f>SUM(E31:E32)</f>
        <v>155000</v>
      </c>
      <c r="F33" s="301"/>
      <c r="G33" s="313"/>
    </row>
    <row r="34" spans="2:7" ht="12.75">
      <c r="B34" s="133"/>
      <c r="C34" s="133"/>
      <c r="D34" s="133"/>
      <c r="E34" s="309"/>
      <c r="F34" s="301"/>
      <c r="G34" s="133"/>
    </row>
    <row r="35" spans="2:7" ht="12.75">
      <c r="B35" s="133"/>
      <c r="C35" s="302" t="s">
        <v>814</v>
      </c>
      <c r="D35" s="133"/>
      <c r="E35" s="305">
        <v>5223</v>
      </c>
      <c r="F35" s="301"/>
      <c r="G35" s="133"/>
    </row>
    <row r="36" spans="2:7" ht="12.75">
      <c r="B36" s="133"/>
      <c r="C36" s="307" t="s">
        <v>845</v>
      </c>
      <c r="D36" s="307"/>
      <c r="E36" s="312"/>
      <c r="F36" s="312"/>
      <c r="G36" s="307"/>
    </row>
    <row r="37" spans="2:7" ht="12.75">
      <c r="B37" s="133"/>
      <c r="C37" s="133"/>
      <c r="D37" s="133"/>
      <c r="E37" s="309"/>
      <c r="F37" s="301"/>
      <c r="G37" s="133"/>
    </row>
    <row r="38" spans="2:7" ht="12.75">
      <c r="B38" s="133"/>
      <c r="C38" s="133" t="s">
        <v>846</v>
      </c>
      <c r="D38" s="133"/>
      <c r="E38" s="309">
        <v>57204</v>
      </c>
      <c r="F38" s="301">
        <v>3330</v>
      </c>
      <c r="G38" s="313"/>
    </row>
    <row r="39" spans="2:7" ht="12.75">
      <c r="B39" s="133"/>
      <c r="C39" s="133" t="s">
        <v>847</v>
      </c>
      <c r="D39" s="133"/>
      <c r="E39" s="309">
        <v>35000</v>
      </c>
      <c r="F39" s="301">
        <v>4371</v>
      </c>
      <c r="G39" s="313"/>
    </row>
    <row r="40" spans="2:7" ht="12.75">
      <c r="B40" s="133"/>
      <c r="C40" s="133" t="s">
        <v>847</v>
      </c>
      <c r="D40" s="133"/>
      <c r="E40" s="309">
        <v>6000</v>
      </c>
      <c r="F40" s="301">
        <v>4354</v>
      </c>
      <c r="G40" s="313"/>
    </row>
    <row r="41" spans="2:7" ht="12.75">
      <c r="B41" s="133"/>
      <c r="C41" s="133" t="s">
        <v>847</v>
      </c>
      <c r="D41" s="133"/>
      <c r="E41" s="309">
        <v>97000</v>
      </c>
      <c r="F41" s="301">
        <v>4375</v>
      </c>
      <c r="G41" s="313"/>
    </row>
    <row r="42" spans="2:7" ht="12.75">
      <c r="B42" s="133"/>
      <c r="C42" s="133" t="s">
        <v>848</v>
      </c>
      <c r="D42" s="133"/>
      <c r="E42" s="309">
        <v>10000</v>
      </c>
      <c r="F42" s="301">
        <v>4357</v>
      </c>
      <c r="G42" s="313"/>
    </row>
    <row r="43" spans="2:7" ht="12.75">
      <c r="B43" s="133"/>
      <c r="C43" s="133"/>
      <c r="D43" s="133"/>
      <c r="E43" s="309"/>
      <c r="F43" s="301"/>
      <c r="G43" s="133"/>
    </row>
    <row r="44" spans="2:7" ht="12.75">
      <c r="B44" s="133"/>
      <c r="C44" s="302" t="s">
        <v>124</v>
      </c>
      <c r="D44" s="302"/>
      <c r="E44" s="311">
        <f>SUM(E37:E43)</f>
        <v>205204</v>
      </c>
      <c r="F44" s="301"/>
      <c r="G44" s="133"/>
    </row>
    <row r="45" spans="2:7" ht="12.75">
      <c r="B45" s="133"/>
      <c r="C45" s="133"/>
      <c r="D45" s="133"/>
      <c r="E45" s="309"/>
      <c r="F45" s="301"/>
      <c r="G45" s="133"/>
    </row>
    <row r="46" spans="2:7" ht="12.75">
      <c r="B46" s="133"/>
      <c r="C46" s="302" t="s">
        <v>814</v>
      </c>
      <c r="D46" s="133"/>
      <c r="E46" s="305">
        <v>5229</v>
      </c>
      <c r="F46" s="301"/>
      <c r="G46" s="133"/>
    </row>
    <row r="47" spans="2:7" ht="12.75">
      <c r="B47" s="133"/>
      <c r="C47" s="307" t="s">
        <v>849</v>
      </c>
      <c r="D47" s="307"/>
      <c r="E47" s="308"/>
      <c r="F47" s="312"/>
      <c r="G47" s="307"/>
    </row>
    <row r="48" spans="2:7" ht="12.75">
      <c r="B48" s="133"/>
      <c r="C48" s="133"/>
      <c r="D48" s="133"/>
      <c r="E48" s="309"/>
      <c r="F48" s="301"/>
      <c r="G48" s="133"/>
    </row>
    <row r="49" spans="2:7" ht="12.75">
      <c r="B49" s="133"/>
      <c r="C49" s="133" t="s">
        <v>850</v>
      </c>
      <c r="D49" s="133"/>
      <c r="E49" s="309">
        <v>17815</v>
      </c>
      <c r="F49" s="301">
        <v>2212</v>
      </c>
      <c r="G49" s="313"/>
    </row>
    <row r="50" spans="2:7" ht="12.75">
      <c r="B50" s="133"/>
      <c r="C50" s="133" t="s">
        <v>851</v>
      </c>
      <c r="D50" s="133"/>
      <c r="E50" s="309">
        <v>11517.8</v>
      </c>
      <c r="F50" s="301">
        <v>6171</v>
      </c>
      <c r="G50" s="313"/>
    </row>
    <row r="51" spans="2:7" ht="12.75">
      <c r="B51" s="133"/>
      <c r="C51" s="133"/>
      <c r="D51" s="133"/>
      <c r="E51" s="309"/>
      <c r="F51" s="301"/>
      <c r="G51" s="313"/>
    </row>
    <row r="52" spans="2:7" ht="12.75">
      <c r="B52" s="133"/>
      <c r="C52" s="302" t="s">
        <v>124</v>
      </c>
      <c r="D52" s="302"/>
      <c r="E52" s="311">
        <f>SUM(E49:E51)</f>
        <v>29332.8</v>
      </c>
      <c r="F52" s="301"/>
      <c r="G52" s="133"/>
    </row>
    <row r="53" spans="2:7" ht="12.75">
      <c r="B53" s="133"/>
      <c r="C53" s="133"/>
      <c r="D53" s="133"/>
      <c r="E53" s="301"/>
      <c r="F53" s="301"/>
      <c r="G53" s="133"/>
    </row>
    <row r="54" spans="2:7" ht="12.75">
      <c r="B54" s="133"/>
      <c r="C54" s="300" t="s">
        <v>852</v>
      </c>
      <c r="D54" s="300"/>
      <c r="E54" s="314">
        <f>SUM(E26+E33+E44+E52)</f>
        <v>1224474.8</v>
      </c>
      <c r="F54" s="301"/>
      <c r="G54" s="133"/>
    </row>
    <row r="55" spans="2:7" ht="12.75">
      <c r="B55" s="133"/>
      <c r="C55" s="315"/>
      <c r="D55" s="315"/>
      <c r="E55" s="316"/>
      <c r="F55" s="301"/>
      <c r="G55" s="133"/>
    </row>
    <row r="57" spans="3:6" s="133" customFormat="1" ht="12.75">
      <c r="C57" s="317" t="s">
        <v>853</v>
      </c>
      <c r="D57" s="317"/>
      <c r="E57" s="318"/>
      <c r="F57" s="318"/>
    </row>
    <row r="58" spans="5:6" ht="12.75">
      <c r="E58" s="150"/>
      <c r="F58"/>
    </row>
    <row r="59" spans="3:7" ht="12.75">
      <c r="C59" s="133" t="s">
        <v>854</v>
      </c>
      <c r="E59" s="319">
        <v>20000</v>
      </c>
      <c r="F59" s="133" t="s">
        <v>855</v>
      </c>
      <c r="G59" s="133">
        <v>5319</v>
      </c>
    </row>
    <row r="60" spans="3:7" ht="12.75">
      <c r="C60" s="133" t="s">
        <v>856</v>
      </c>
      <c r="E60" s="319">
        <v>70000</v>
      </c>
      <c r="F60" s="133" t="s">
        <v>857</v>
      </c>
      <c r="G60" s="133">
        <v>5339</v>
      </c>
    </row>
    <row r="61" spans="3:7" ht="12.75">
      <c r="C61" s="133" t="s">
        <v>858</v>
      </c>
      <c r="E61" s="319">
        <v>30000</v>
      </c>
      <c r="F61" s="133" t="s">
        <v>857</v>
      </c>
      <c r="G61" s="133">
        <v>5339</v>
      </c>
    </row>
    <row r="62" spans="5:6" ht="12.75">
      <c r="E62" s="152"/>
      <c r="F62"/>
    </row>
    <row r="63" spans="3:6" ht="12.75">
      <c r="C63" s="320" t="s">
        <v>124</v>
      </c>
      <c r="D63" s="320"/>
      <c r="E63" s="321">
        <f>SUM(E59:E61)</f>
        <v>120000</v>
      </c>
      <c r="F63"/>
    </row>
    <row r="66" spans="3:5" ht="12.75">
      <c r="C66" s="302" t="s">
        <v>814</v>
      </c>
      <c r="D66" s="133"/>
      <c r="E66" s="305">
        <v>5329</v>
      </c>
    </row>
    <row r="67" spans="3:5" ht="12.75">
      <c r="C67" s="159" t="s">
        <v>859</v>
      </c>
      <c r="D67" s="160"/>
      <c r="E67" s="322"/>
    </row>
    <row r="69" spans="3:6" ht="12.75">
      <c r="C69" s="150" t="s">
        <v>860</v>
      </c>
      <c r="E69" s="281">
        <v>43452</v>
      </c>
      <c r="F69" s="280" t="s">
        <v>861</v>
      </c>
    </row>
    <row r="70" spans="3:6" ht="12.75">
      <c r="C70" s="150" t="s">
        <v>862</v>
      </c>
      <c r="E70" s="281">
        <v>18705</v>
      </c>
      <c r="F70" s="280" t="s">
        <v>861</v>
      </c>
    </row>
    <row r="71" spans="3:5" ht="12.75">
      <c r="C71" s="150"/>
      <c r="E71" s="281"/>
    </row>
    <row r="72" spans="3:5" ht="12.75">
      <c r="C72" s="120" t="s">
        <v>124</v>
      </c>
      <c r="D72" s="120"/>
      <c r="E72" s="323">
        <f>SUM(E69:E70)</f>
        <v>62157</v>
      </c>
    </row>
    <row r="73" ht="12.75">
      <c r="E73" s="281"/>
    </row>
    <row r="74" ht="12.75">
      <c r="E74" s="281"/>
    </row>
    <row r="75" ht="12.75">
      <c r="E75" s="281"/>
    </row>
    <row r="76" spans="3:5" ht="12.75">
      <c r="C76" s="302" t="s">
        <v>814</v>
      </c>
      <c r="D76" s="133"/>
      <c r="E76" s="305">
        <v>6349</v>
      </c>
    </row>
    <row r="77" spans="3:5" ht="12.75">
      <c r="C77" s="159" t="s">
        <v>863</v>
      </c>
      <c r="D77" s="160"/>
      <c r="E77" s="322"/>
    </row>
    <row r="78" ht="12.75">
      <c r="E78" s="281"/>
    </row>
    <row r="79" spans="3:7" ht="12.75">
      <c r="C79" s="8" t="s">
        <v>862</v>
      </c>
      <c r="D79" s="8"/>
      <c r="E79" s="285">
        <v>182297</v>
      </c>
      <c r="F79" s="324" t="s">
        <v>864</v>
      </c>
      <c r="G79" s="325"/>
    </row>
    <row r="80" spans="3:5" ht="12.75">
      <c r="C80" s="325" t="s">
        <v>865</v>
      </c>
      <c r="D80" s="325"/>
      <c r="E80" s="326"/>
    </row>
    <row r="81" spans="3:7" ht="12.75">
      <c r="C81" s="8" t="s">
        <v>862</v>
      </c>
      <c r="D81" s="8"/>
      <c r="E81" s="285">
        <v>147480</v>
      </c>
      <c r="F81" s="324" t="s">
        <v>864</v>
      </c>
      <c r="G81" s="325"/>
    </row>
    <row r="82" spans="3:5" ht="12.75">
      <c r="C82" s="325" t="s">
        <v>866</v>
      </c>
      <c r="D82" s="325"/>
      <c r="E82" s="281"/>
    </row>
    <row r="83" ht="12.75">
      <c r="E83" s="281"/>
    </row>
    <row r="84" spans="3:5" ht="12.75">
      <c r="C84" s="120" t="s">
        <v>124</v>
      </c>
      <c r="D84" s="120"/>
      <c r="E84" s="323">
        <f>SUM(E79:E83)</f>
        <v>329777</v>
      </c>
    </row>
    <row r="85" ht="12.75">
      <c r="E85" s="281"/>
    </row>
    <row r="86" ht="12.75">
      <c r="E86" s="281"/>
    </row>
    <row r="87" spans="3:5" ht="12.75">
      <c r="C87" s="302" t="s">
        <v>814</v>
      </c>
      <c r="D87" s="133"/>
      <c r="E87" s="305">
        <v>5511</v>
      </c>
    </row>
    <row r="88" spans="3:5" ht="12.75">
      <c r="C88" s="327" t="s">
        <v>867</v>
      </c>
      <c r="D88" s="327"/>
      <c r="E88" s="281"/>
    </row>
    <row r="89" ht="12.75">
      <c r="E89" s="281"/>
    </row>
    <row r="90" spans="3:6" ht="12.75">
      <c r="C90" s="150" t="s">
        <v>868</v>
      </c>
      <c r="E90" s="281">
        <v>18105</v>
      </c>
      <c r="F90" s="280" t="s">
        <v>869</v>
      </c>
    </row>
    <row r="91" ht="12.75">
      <c r="E91" s="281"/>
    </row>
    <row r="92" ht="12.75">
      <c r="E92" s="281"/>
    </row>
    <row r="93" ht="12.75">
      <c r="E93" s="281"/>
    </row>
    <row r="94" ht="12.75">
      <c r="E94" s="281"/>
    </row>
    <row r="95" ht="12.75">
      <c r="E95" s="281"/>
    </row>
    <row r="96" ht="12.75">
      <c r="E96" s="281"/>
    </row>
    <row r="97" ht="12.75">
      <c r="E97" s="281"/>
    </row>
    <row r="98" ht="12.75">
      <c r="E98" s="281"/>
    </row>
    <row r="99" ht="12.75">
      <c r="E99" s="281"/>
    </row>
    <row r="100" ht="12.75">
      <c r="E100" s="281"/>
    </row>
    <row r="101" ht="12.75">
      <c r="E101" s="281"/>
    </row>
    <row r="102" ht="12.75">
      <c r="E102" s="281"/>
    </row>
    <row r="103" ht="12.75">
      <c r="E103" s="281"/>
    </row>
    <row r="104" ht="12.75">
      <c r="E104" s="281"/>
    </row>
    <row r="105" ht="12.75">
      <c r="E105" s="281"/>
    </row>
    <row r="106" ht="12.75">
      <c r="E106" s="281"/>
    </row>
    <row r="107" ht="12.75">
      <c r="E107" s="281"/>
    </row>
    <row r="108" ht="12.75">
      <c r="E108" s="281"/>
    </row>
    <row r="109" ht="12.75">
      <c r="E109" s="281"/>
    </row>
    <row r="110" ht="12.75">
      <c r="E110" s="281"/>
    </row>
    <row r="111" ht="12.75">
      <c r="E111" s="281"/>
    </row>
    <row r="112" ht="12.75">
      <c r="E112" s="281"/>
    </row>
    <row r="113" ht="12.75">
      <c r="E113" s="281"/>
    </row>
    <row r="114" ht="12.75">
      <c r="E114" s="281"/>
    </row>
    <row r="115" ht="12.75">
      <c r="E115" s="281"/>
    </row>
    <row r="116" ht="12.75">
      <c r="E116" s="281"/>
    </row>
    <row r="117" ht="12.75">
      <c r="E117" s="281"/>
    </row>
    <row r="118" ht="12.75">
      <c r="E118" s="281"/>
    </row>
    <row r="119" ht="12.75">
      <c r="E119" s="281"/>
    </row>
    <row r="120" ht="12.75">
      <c r="E120" s="281"/>
    </row>
    <row r="121" ht="12.75">
      <c r="E121" s="281"/>
    </row>
    <row r="122" ht="12.75">
      <c r="E122" s="281"/>
    </row>
    <row r="123" ht="12.75">
      <c r="E123" s="281"/>
    </row>
    <row r="124" ht="12.75">
      <c r="E124" s="281"/>
    </row>
    <row r="125" ht="12.75">
      <c r="E125" s="281"/>
    </row>
    <row r="126" ht="12.75">
      <c r="E126" s="281"/>
    </row>
    <row r="127" ht="12.75">
      <c r="E127" s="281"/>
    </row>
    <row r="128" ht="12.75">
      <c r="E128" s="281"/>
    </row>
    <row r="129" ht="12.75">
      <c r="E129" s="281"/>
    </row>
    <row r="130" ht="12.75">
      <c r="E130" s="281"/>
    </row>
    <row r="131" ht="12.75">
      <c r="E131" s="281"/>
    </row>
    <row r="132" ht="12.75">
      <c r="E132" s="281"/>
    </row>
    <row r="133" ht="12.75">
      <c r="E133" s="281"/>
    </row>
    <row r="134" ht="12.75">
      <c r="E134" s="281"/>
    </row>
    <row r="135" ht="12.75">
      <c r="E135" s="281"/>
    </row>
    <row r="136" ht="12.75">
      <c r="E136" s="281"/>
    </row>
    <row r="137" ht="12.75">
      <c r="E137" s="281"/>
    </row>
    <row r="138" ht="12.75">
      <c r="E138" s="281"/>
    </row>
    <row r="139" ht="12.75">
      <c r="E139" s="281"/>
    </row>
    <row r="140" ht="12.75">
      <c r="E140" s="281"/>
    </row>
    <row r="141" ht="12.75">
      <c r="E141" s="281"/>
    </row>
    <row r="142" ht="12.75">
      <c r="E142" s="281"/>
    </row>
    <row r="143" ht="12.75">
      <c r="E143" s="281"/>
    </row>
    <row r="144" ht="12.75">
      <c r="E144" s="281"/>
    </row>
    <row r="145" ht="12.75">
      <c r="E145" s="281"/>
    </row>
    <row r="146" ht="12.75">
      <c r="E146" s="281"/>
    </row>
    <row r="147" ht="12.75">
      <c r="E147" s="281"/>
    </row>
    <row r="148" ht="12.75">
      <c r="E148" s="281"/>
    </row>
    <row r="149" ht="12.75">
      <c r="E149" s="281"/>
    </row>
    <row r="150" ht="12.75">
      <c r="E150" s="281"/>
    </row>
    <row r="151" ht="12.75">
      <c r="E151" s="281"/>
    </row>
    <row r="152" ht="12.75">
      <c r="E152" s="281"/>
    </row>
    <row r="153" ht="12.75">
      <c r="E153" s="281"/>
    </row>
    <row r="154" ht="12.75">
      <c r="E154" s="281"/>
    </row>
    <row r="155" ht="12.75">
      <c r="E155" s="281"/>
    </row>
    <row r="156" ht="12.75">
      <c r="E156" s="281"/>
    </row>
    <row r="157" ht="12.75">
      <c r="E157" s="281"/>
    </row>
    <row r="158" ht="12.75">
      <c r="E158" s="281"/>
    </row>
    <row r="159" ht="12.75">
      <c r="E159" s="281"/>
    </row>
    <row r="160" ht="12.75">
      <c r="E160" s="281"/>
    </row>
    <row r="161" ht="12.75">
      <c r="E161" s="281"/>
    </row>
    <row r="162" ht="12.75">
      <c r="E162" s="281"/>
    </row>
    <row r="163" ht="12.75">
      <c r="E163" s="281"/>
    </row>
    <row r="164" ht="12.75">
      <c r="E164" s="281"/>
    </row>
    <row r="165" ht="12.75">
      <c r="E165" s="281"/>
    </row>
    <row r="166" ht="12.75">
      <c r="E166" s="281"/>
    </row>
    <row r="167" ht="12.75">
      <c r="E167" s="281"/>
    </row>
    <row r="168" ht="12.75">
      <c r="E168" s="281"/>
    </row>
    <row r="169" ht="12.75">
      <c r="E169" s="281"/>
    </row>
    <row r="170" ht="12.75">
      <c r="E170" s="281"/>
    </row>
    <row r="171" ht="12.75">
      <c r="E171" s="281"/>
    </row>
    <row r="172" ht="12.75">
      <c r="E172" s="281"/>
    </row>
    <row r="173" ht="12.75">
      <c r="E173" s="281"/>
    </row>
    <row r="174" ht="12.75">
      <c r="E174" s="281"/>
    </row>
    <row r="175" ht="12.75">
      <c r="E175" s="281"/>
    </row>
    <row r="176" ht="12.75">
      <c r="E176" s="281"/>
    </row>
    <row r="177" ht="12.75">
      <c r="E177" s="281"/>
    </row>
    <row r="178" ht="12.75">
      <c r="E178" s="281"/>
    </row>
    <row r="179" ht="12.75">
      <c r="E179" s="281"/>
    </row>
    <row r="180" ht="12.75">
      <c r="E180" s="281"/>
    </row>
    <row r="181" ht="12.75">
      <c r="E181" s="281"/>
    </row>
    <row r="182" ht="12.75">
      <c r="E182" s="281"/>
    </row>
    <row r="183" ht="12.75">
      <c r="E183" s="281"/>
    </row>
    <row r="184" ht="12.75">
      <c r="E184" s="281"/>
    </row>
    <row r="185" ht="12.75">
      <c r="E185" s="281"/>
    </row>
    <row r="186" ht="12.75">
      <c r="E186" s="281"/>
    </row>
    <row r="187" ht="12.75">
      <c r="E187" s="281"/>
    </row>
    <row r="188" ht="12.75">
      <c r="E188" s="281"/>
    </row>
    <row r="189" ht="12.75">
      <c r="E189" s="281"/>
    </row>
    <row r="190" ht="12.75">
      <c r="E190" s="281"/>
    </row>
    <row r="191" ht="12.75">
      <c r="E191" s="281"/>
    </row>
    <row r="192" ht="12.75">
      <c r="E192" s="281"/>
    </row>
    <row r="193" ht="12.75">
      <c r="E193" s="281"/>
    </row>
    <row r="194" ht="12.75">
      <c r="E194" s="281"/>
    </row>
  </sheetData>
  <sheetProtection selectLockedCells="1" selectUnlockedCells="1"/>
  <printOptions/>
  <pageMargins left="0.7875" right="0.7875" top="0.4201388888888889" bottom="0.1701388888888889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0"/>
  </sheetPr>
  <dimension ref="A1:I16"/>
  <sheetViews>
    <sheetView workbookViewId="0" topLeftCell="A1">
      <selection activeCell="A13" sqref="A13"/>
    </sheetView>
  </sheetViews>
  <sheetFormatPr defaultColWidth="9.140625" defaultRowHeight="12.75"/>
  <cols>
    <col min="2" max="2" width="44.421875" style="0" customWidth="1"/>
    <col min="3" max="3" width="5.8515625" style="0" customWidth="1"/>
    <col min="4" max="4" width="22.8515625" style="0" customWidth="1"/>
    <col min="6" max="6" width="12.7109375" style="0" customWidth="1"/>
    <col min="7" max="7" width="10.7109375" style="0" customWidth="1"/>
    <col min="8" max="8" width="30.57421875" style="0" customWidth="1"/>
  </cols>
  <sheetData>
    <row r="1" spans="1:9" ht="12.75">
      <c r="A1" s="178"/>
      <c r="B1" s="328"/>
      <c r="C1" s="178"/>
      <c r="D1" s="329"/>
      <c r="E1" s="329"/>
      <c r="F1" s="329"/>
      <c r="G1" s="329"/>
      <c r="H1" s="164"/>
      <c r="I1" s="218"/>
    </row>
    <row r="2" spans="1:8" ht="12.75">
      <c r="A2" s="238"/>
      <c r="B2" s="330"/>
      <c r="D2" s="226"/>
      <c r="E2" s="226"/>
      <c r="F2" s="147"/>
      <c r="G2" s="147"/>
      <c r="H2" s="168"/>
    </row>
    <row r="3" spans="1:8" ht="12.75">
      <c r="A3" s="238"/>
      <c r="B3" s="330"/>
      <c r="D3" s="226"/>
      <c r="E3" s="226"/>
      <c r="F3" s="147"/>
      <c r="G3" s="147"/>
      <c r="H3" s="168"/>
    </row>
    <row r="4" spans="1:8" ht="12.75">
      <c r="A4" s="238"/>
      <c r="E4" s="226"/>
      <c r="F4" s="147"/>
      <c r="G4" s="147"/>
      <c r="H4" s="168"/>
    </row>
    <row r="5" spans="1:8" ht="12.75">
      <c r="A5" s="238"/>
      <c r="E5" s="226"/>
      <c r="F5" s="147"/>
      <c r="G5" s="147"/>
      <c r="H5" s="168"/>
    </row>
    <row r="6" spans="1:8" ht="12.75">
      <c r="A6" s="238"/>
      <c r="B6" s="331" t="s">
        <v>870</v>
      </c>
      <c r="D6" s="226"/>
      <c r="E6" s="226"/>
      <c r="F6" s="147"/>
      <c r="G6" s="147"/>
      <c r="H6" s="168"/>
    </row>
    <row r="7" spans="1:8" ht="12.75">
      <c r="A7" s="238"/>
      <c r="B7" s="330"/>
      <c r="D7" s="226"/>
      <c r="E7" s="226"/>
      <c r="F7" s="147"/>
      <c r="G7" s="147"/>
      <c r="H7" s="168"/>
    </row>
    <row r="8" spans="1:8" ht="12.75">
      <c r="A8" s="238"/>
      <c r="B8" s="330"/>
      <c r="D8" s="226"/>
      <c r="E8" s="226"/>
      <c r="F8" s="147"/>
      <c r="G8" s="147"/>
      <c r="H8" s="168"/>
    </row>
    <row r="9" spans="1:8" ht="12.75">
      <c r="A9" s="238"/>
      <c r="B9" s="332" t="s">
        <v>871</v>
      </c>
      <c r="C9" s="150"/>
      <c r="D9" s="333">
        <v>1366329.67</v>
      </c>
      <c r="E9" s="226"/>
      <c r="F9" s="147"/>
      <c r="G9" s="147"/>
      <c r="H9" s="168"/>
    </row>
    <row r="10" spans="1:8" ht="12.75">
      <c r="A10" s="238"/>
      <c r="B10" s="332" t="s">
        <v>872</v>
      </c>
      <c r="C10" s="150"/>
      <c r="D10" s="333">
        <v>2173456.8</v>
      </c>
      <c r="E10" s="226"/>
      <c r="F10" s="147"/>
      <c r="G10" s="147"/>
      <c r="H10" s="168"/>
    </row>
    <row r="11" spans="1:8" ht="12.75">
      <c r="A11" s="238"/>
      <c r="B11" s="332" t="s">
        <v>873</v>
      </c>
      <c r="C11" s="150"/>
      <c r="D11" s="333">
        <v>1192854.31</v>
      </c>
      <c r="E11" s="226"/>
      <c r="F11" s="147"/>
      <c r="G11" s="147"/>
      <c r="H11" s="168"/>
    </row>
    <row r="12" spans="2:4" ht="12.75">
      <c r="B12" s="332" t="s">
        <v>874</v>
      </c>
      <c r="C12" s="150"/>
      <c r="D12" s="333">
        <v>125</v>
      </c>
    </row>
    <row r="13" spans="2:4" ht="12.75">
      <c r="B13" s="332" t="s">
        <v>875</v>
      </c>
      <c r="C13" s="150"/>
      <c r="D13" s="334">
        <v>179269.18</v>
      </c>
    </row>
    <row r="14" spans="2:4" ht="12.75">
      <c r="B14" s="168"/>
      <c r="C14" s="168"/>
      <c r="D14" s="168"/>
    </row>
    <row r="15" spans="2:4" ht="12.75">
      <c r="B15" s="168"/>
      <c r="C15" s="168"/>
      <c r="D15" s="168"/>
    </row>
    <row r="16" spans="2:4" ht="12.75">
      <c r="B16" s="8" t="s">
        <v>124</v>
      </c>
      <c r="C16" s="8"/>
      <c r="D16" s="145">
        <f>SUM(D9:D15)</f>
        <v>4912034.96</v>
      </c>
    </row>
  </sheetData>
  <sheetProtection selectLockedCells="1" selectUnlockedCells="1"/>
  <printOptions/>
  <pageMargins left="0.75" right="0.75" top="0.7875" bottom="0.78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0"/>
  </sheetPr>
  <dimension ref="A1:J335"/>
  <sheetViews>
    <sheetView workbookViewId="0" topLeftCell="A82">
      <selection activeCell="D104" sqref="D104"/>
    </sheetView>
  </sheetViews>
  <sheetFormatPr defaultColWidth="9.140625" defaultRowHeight="12.75"/>
  <cols>
    <col min="1" max="1" width="42.00390625" style="0" customWidth="1"/>
    <col min="2" max="2" width="10.7109375" style="0" customWidth="1"/>
    <col min="3" max="3" width="9.7109375" style="0" customWidth="1"/>
    <col min="4" max="4" width="15.57421875" style="147" customWidth="1"/>
    <col min="5" max="5" width="18.8515625" style="147" customWidth="1"/>
    <col min="6" max="6" width="12.421875" style="147" customWidth="1"/>
    <col min="7" max="7" width="15.140625" style="73" customWidth="1"/>
    <col min="8" max="8" width="18.7109375" style="0" customWidth="1"/>
    <col min="9" max="9" width="0" style="0" hidden="1" customWidth="1"/>
  </cols>
  <sheetData>
    <row r="1" spans="1:10" ht="12.75">
      <c r="A1" s="153" t="s">
        <v>876</v>
      </c>
      <c r="B1" s="148"/>
      <c r="C1" s="148"/>
      <c r="D1" s="148"/>
      <c r="E1"/>
      <c r="F1" s="71"/>
      <c r="G1" s="119"/>
      <c r="H1" s="72"/>
      <c r="I1" s="72"/>
      <c r="J1" s="72"/>
    </row>
    <row r="2" spans="1:10" ht="12.75">
      <c r="A2" s="170"/>
      <c r="B2" s="170"/>
      <c r="C2" s="170"/>
      <c r="D2" s="170"/>
      <c r="E2" s="170"/>
      <c r="F2" s="71"/>
      <c r="G2" s="335"/>
      <c r="H2" s="166"/>
      <c r="I2" s="72"/>
      <c r="J2" s="72"/>
    </row>
    <row r="3" spans="1:10" ht="12.75">
      <c r="A3" s="336" t="s">
        <v>877</v>
      </c>
      <c r="B3" s="336" t="s">
        <v>878</v>
      </c>
      <c r="C3" s="337"/>
      <c r="D3" s="338" t="s">
        <v>879</v>
      </c>
      <c r="E3" s="339" t="s">
        <v>880</v>
      </c>
      <c r="F3" s="71"/>
      <c r="G3" s="335"/>
      <c r="H3" s="166"/>
      <c r="I3" s="72"/>
      <c r="J3" s="72"/>
    </row>
    <row r="4" spans="1:10" ht="12.75">
      <c r="A4" s="340"/>
      <c r="B4" s="340"/>
      <c r="C4" s="341"/>
      <c r="D4" s="342"/>
      <c r="E4" s="343"/>
      <c r="F4" s="71"/>
      <c r="G4" s="335"/>
      <c r="H4" s="166"/>
      <c r="I4" s="72"/>
      <c r="J4" s="72"/>
    </row>
    <row r="5" spans="1:10" ht="12.75">
      <c r="A5" s="344" t="s">
        <v>881</v>
      </c>
      <c r="B5" s="345" t="s">
        <v>882</v>
      </c>
      <c r="C5" s="346" t="s">
        <v>602</v>
      </c>
      <c r="D5" s="347">
        <v>5427</v>
      </c>
      <c r="E5" s="348" t="s">
        <v>883</v>
      </c>
      <c r="F5" s="71"/>
      <c r="G5" s="335"/>
      <c r="H5" s="166"/>
      <c r="I5" s="72"/>
      <c r="J5" s="72"/>
    </row>
    <row r="6" spans="1:10" ht="12.75">
      <c r="A6" s="345" t="s">
        <v>884</v>
      </c>
      <c r="B6" s="345" t="s">
        <v>885</v>
      </c>
      <c r="C6" s="346" t="s">
        <v>886</v>
      </c>
      <c r="D6" s="347">
        <v>49245</v>
      </c>
      <c r="E6" s="348" t="s">
        <v>883</v>
      </c>
      <c r="F6" s="71"/>
      <c r="G6" s="335"/>
      <c r="H6" s="166"/>
      <c r="I6" s="72"/>
      <c r="J6" s="72"/>
    </row>
    <row r="7" spans="1:10" ht="12.75">
      <c r="A7" s="345" t="s">
        <v>887</v>
      </c>
      <c r="B7" s="345" t="s">
        <v>885</v>
      </c>
      <c r="C7" s="346" t="s">
        <v>888</v>
      </c>
      <c r="D7" s="347">
        <v>11817</v>
      </c>
      <c r="E7" s="348" t="s">
        <v>883</v>
      </c>
      <c r="F7" s="71"/>
      <c r="G7" s="335"/>
      <c r="H7" s="166"/>
      <c r="I7" s="72"/>
      <c r="J7" s="72"/>
    </row>
    <row r="8" spans="1:10" ht="12.75">
      <c r="A8" s="345" t="s">
        <v>889</v>
      </c>
      <c r="B8" s="345" t="s">
        <v>885</v>
      </c>
      <c r="C8" s="346" t="s">
        <v>890</v>
      </c>
      <c r="D8" s="347">
        <v>13056</v>
      </c>
      <c r="E8" s="348" t="s">
        <v>883</v>
      </c>
      <c r="F8" s="71"/>
      <c r="G8" s="335"/>
      <c r="H8" s="166"/>
      <c r="I8" s="72"/>
      <c r="J8" s="72"/>
    </row>
    <row r="9" spans="1:10" ht="12.75">
      <c r="A9" s="345" t="s">
        <v>891</v>
      </c>
      <c r="B9" s="346" t="s">
        <v>885</v>
      </c>
      <c r="C9" s="346" t="s">
        <v>892</v>
      </c>
      <c r="D9" s="347">
        <v>13420</v>
      </c>
      <c r="E9" s="348" t="s">
        <v>883</v>
      </c>
      <c r="F9" s="71"/>
      <c r="G9" s="335"/>
      <c r="H9" s="166"/>
      <c r="I9" s="72"/>
      <c r="J9" s="72"/>
    </row>
    <row r="10" spans="1:10" ht="12.75">
      <c r="A10" s="345" t="s">
        <v>893</v>
      </c>
      <c r="B10" s="346" t="s">
        <v>885</v>
      </c>
      <c r="C10" s="346" t="s">
        <v>894</v>
      </c>
      <c r="D10" s="347">
        <v>94861</v>
      </c>
      <c r="E10" s="348" t="s">
        <v>883</v>
      </c>
      <c r="F10" s="71"/>
      <c r="G10" s="335"/>
      <c r="H10" s="166"/>
      <c r="I10" s="72"/>
      <c r="J10" s="72"/>
    </row>
    <row r="11" spans="1:10" ht="12.75">
      <c r="A11" s="345" t="s">
        <v>895</v>
      </c>
      <c r="B11" s="346" t="s">
        <v>896</v>
      </c>
      <c r="C11" s="346"/>
      <c r="D11" s="347">
        <v>576.6</v>
      </c>
      <c r="E11" s="348" t="s">
        <v>883</v>
      </c>
      <c r="F11" s="71"/>
      <c r="G11" s="335"/>
      <c r="H11" s="166"/>
      <c r="I11" s="72"/>
      <c r="J11" s="72"/>
    </row>
    <row r="12" spans="1:10" ht="12.75">
      <c r="A12" s="345" t="s">
        <v>897</v>
      </c>
      <c r="B12" s="345" t="s">
        <v>898</v>
      </c>
      <c r="C12" s="346" t="s">
        <v>899</v>
      </c>
      <c r="D12" s="347">
        <v>1190</v>
      </c>
      <c r="E12" s="348" t="s">
        <v>883</v>
      </c>
      <c r="F12" s="71"/>
      <c r="G12" s="335"/>
      <c r="H12" s="166"/>
      <c r="I12" s="72"/>
      <c r="J12" s="72"/>
    </row>
    <row r="13" spans="1:10" ht="12.75">
      <c r="A13" s="345" t="s">
        <v>900</v>
      </c>
      <c r="B13" s="345" t="s">
        <v>898</v>
      </c>
      <c r="C13" s="346" t="s">
        <v>901</v>
      </c>
      <c r="D13" s="347">
        <v>1320</v>
      </c>
      <c r="E13" s="348" t="s">
        <v>883</v>
      </c>
      <c r="F13" s="71"/>
      <c r="G13" s="335"/>
      <c r="H13" s="166"/>
      <c r="I13" s="72"/>
      <c r="J13" s="72"/>
    </row>
    <row r="14" spans="1:10" ht="12.75">
      <c r="A14" s="345" t="s">
        <v>902</v>
      </c>
      <c r="B14" s="345" t="s">
        <v>903</v>
      </c>
      <c r="C14" s="346" t="s">
        <v>602</v>
      </c>
      <c r="D14" s="347">
        <v>45470</v>
      </c>
      <c r="E14" s="348" t="s">
        <v>883</v>
      </c>
      <c r="F14" s="71"/>
      <c r="G14" s="335"/>
      <c r="H14" s="166"/>
      <c r="I14" s="72"/>
      <c r="J14" s="72"/>
    </row>
    <row r="15" spans="1:10" ht="12.75">
      <c r="A15" s="345" t="s">
        <v>904</v>
      </c>
      <c r="B15" s="345" t="s">
        <v>903</v>
      </c>
      <c r="C15" s="346" t="s">
        <v>905</v>
      </c>
      <c r="D15" s="347">
        <v>714</v>
      </c>
      <c r="E15" s="348" t="s">
        <v>883</v>
      </c>
      <c r="F15" s="71"/>
      <c r="G15" s="335"/>
      <c r="H15" s="166"/>
      <c r="I15" s="72"/>
      <c r="J15" s="72"/>
    </row>
    <row r="16" spans="1:10" ht="12.75">
      <c r="A16" s="345" t="s">
        <v>906</v>
      </c>
      <c r="B16" s="345" t="s">
        <v>903</v>
      </c>
      <c r="C16" s="346" t="s">
        <v>907</v>
      </c>
      <c r="D16" s="347">
        <v>540</v>
      </c>
      <c r="E16" s="348" t="s">
        <v>883</v>
      </c>
      <c r="F16" s="71"/>
      <c r="G16" s="335"/>
      <c r="H16" s="166"/>
      <c r="I16" s="72"/>
      <c r="J16" s="72"/>
    </row>
    <row r="17" spans="1:10" ht="12.75">
      <c r="A17" s="345" t="s">
        <v>908</v>
      </c>
      <c r="B17" s="345" t="s">
        <v>909</v>
      </c>
      <c r="C17" s="346" t="s">
        <v>901</v>
      </c>
      <c r="D17" s="347">
        <v>3450</v>
      </c>
      <c r="E17" s="348" t="s">
        <v>883</v>
      </c>
      <c r="F17" s="71"/>
      <c r="G17" s="335"/>
      <c r="H17" s="166"/>
      <c r="I17" s="72"/>
      <c r="J17" s="72"/>
    </row>
    <row r="18" spans="1:10" ht="12.75">
      <c r="A18" s="345" t="s">
        <v>910</v>
      </c>
      <c r="B18" s="345" t="s">
        <v>911</v>
      </c>
      <c r="C18" s="346" t="s">
        <v>602</v>
      </c>
      <c r="D18" s="347">
        <v>49261</v>
      </c>
      <c r="E18" s="348" t="s">
        <v>883</v>
      </c>
      <c r="F18" s="71"/>
      <c r="G18" s="335"/>
      <c r="H18" s="166"/>
      <c r="I18" s="72"/>
      <c r="J18" s="72"/>
    </row>
    <row r="19" spans="1:10" ht="12.75">
      <c r="A19" s="345" t="s">
        <v>912</v>
      </c>
      <c r="B19" s="345" t="s">
        <v>911</v>
      </c>
      <c r="C19" s="346" t="s">
        <v>899</v>
      </c>
      <c r="D19" s="347">
        <v>960</v>
      </c>
      <c r="E19" s="348" t="s">
        <v>883</v>
      </c>
      <c r="F19" s="71"/>
      <c r="G19" s="335"/>
      <c r="H19" s="166"/>
      <c r="I19" s="72"/>
      <c r="J19" s="72"/>
    </row>
    <row r="20" spans="1:10" ht="12.75">
      <c r="A20" s="345" t="s">
        <v>913</v>
      </c>
      <c r="B20" s="345" t="s">
        <v>914</v>
      </c>
      <c r="C20" s="346" t="s">
        <v>602</v>
      </c>
      <c r="D20" s="347">
        <v>100033</v>
      </c>
      <c r="E20" s="348" t="s">
        <v>883</v>
      </c>
      <c r="F20" s="71"/>
      <c r="G20" s="335"/>
      <c r="H20" s="166"/>
      <c r="I20" s="72"/>
      <c r="J20" s="72"/>
    </row>
    <row r="21" spans="1:10" ht="12.75">
      <c r="A21" s="345" t="s">
        <v>913</v>
      </c>
      <c r="B21" s="345" t="s">
        <v>914</v>
      </c>
      <c r="C21" s="346" t="s">
        <v>915</v>
      </c>
      <c r="D21" s="347">
        <v>1030.3</v>
      </c>
      <c r="E21" s="348" t="s">
        <v>883</v>
      </c>
      <c r="F21" s="71"/>
      <c r="G21" s="335"/>
      <c r="H21" s="166"/>
      <c r="I21" s="72"/>
      <c r="J21" s="72"/>
    </row>
    <row r="22" spans="1:10" ht="12.75">
      <c r="A22" s="345" t="s">
        <v>916</v>
      </c>
      <c r="B22" s="345" t="s">
        <v>917</v>
      </c>
      <c r="C22" s="346" t="s">
        <v>602</v>
      </c>
      <c r="D22" s="347">
        <v>23022.4</v>
      </c>
      <c r="E22" s="348" t="s">
        <v>883</v>
      </c>
      <c r="F22" s="71"/>
      <c r="G22" s="335"/>
      <c r="H22" s="166"/>
      <c r="I22" s="72"/>
      <c r="J22" s="72"/>
    </row>
    <row r="23" spans="1:10" ht="12.75">
      <c r="A23" s="345" t="s">
        <v>918</v>
      </c>
      <c r="B23" s="345" t="s">
        <v>919</v>
      </c>
      <c r="C23" s="346" t="s">
        <v>920</v>
      </c>
      <c r="D23" s="347">
        <v>122220</v>
      </c>
      <c r="E23" s="348" t="s">
        <v>883</v>
      </c>
      <c r="F23" s="71"/>
      <c r="G23" s="335"/>
      <c r="H23" s="166"/>
      <c r="I23" s="72"/>
      <c r="J23" s="72"/>
    </row>
    <row r="24" spans="1:10" ht="12.75">
      <c r="A24" s="345" t="s">
        <v>921</v>
      </c>
      <c r="B24" s="345" t="s">
        <v>922</v>
      </c>
      <c r="C24" s="346" t="s">
        <v>920</v>
      </c>
      <c r="D24" s="347">
        <v>13110</v>
      </c>
      <c r="E24" s="348" t="s">
        <v>883</v>
      </c>
      <c r="F24" s="71"/>
      <c r="G24" s="335"/>
      <c r="H24" s="166"/>
      <c r="I24" s="72"/>
      <c r="J24" s="72"/>
    </row>
    <row r="25" spans="1:10" ht="12.75">
      <c r="A25" s="345" t="s">
        <v>923</v>
      </c>
      <c r="B25" s="345" t="s">
        <v>924</v>
      </c>
      <c r="C25" s="346" t="s">
        <v>925</v>
      </c>
      <c r="D25" s="347">
        <v>20752.5</v>
      </c>
      <c r="E25" s="348" t="s">
        <v>883</v>
      </c>
      <c r="F25" s="71"/>
      <c r="G25" s="335"/>
      <c r="H25" s="166"/>
      <c r="I25" s="72"/>
      <c r="J25" s="72"/>
    </row>
    <row r="26" spans="1:10" ht="12.75">
      <c r="A26" s="345" t="s">
        <v>926</v>
      </c>
      <c r="B26" s="345" t="s">
        <v>927</v>
      </c>
      <c r="C26" s="346"/>
      <c r="D26" s="347">
        <v>140530.59</v>
      </c>
      <c r="E26" s="348" t="s">
        <v>883</v>
      </c>
      <c r="F26" s="71"/>
      <c r="G26" s="335"/>
      <c r="H26" s="166"/>
      <c r="I26" s="72"/>
      <c r="J26" s="72"/>
    </row>
    <row r="27" spans="1:10" ht="12.75">
      <c r="A27" s="345" t="s">
        <v>928</v>
      </c>
      <c r="B27" s="345" t="s">
        <v>929</v>
      </c>
      <c r="C27" s="346" t="s">
        <v>602</v>
      </c>
      <c r="D27" s="347">
        <v>123087</v>
      </c>
      <c r="E27" s="348" t="s">
        <v>883</v>
      </c>
      <c r="F27" s="71"/>
      <c r="G27" s="335"/>
      <c r="H27" s="166"/>
      <c r="I27" s="72"/>
      <c r="J27" s="72"/>
    </row>
    <row r="28" spans="1:10" ht="12.75">
      <c r="A28" s="345" t="s">
        <v>930</v>
      </c>
      <c r="B28" s="345" t="s">
        <v>931</v>
      </c>
      <c r="C28" s="346" t="s">
        <v>602</v>
      </c>
      <c r="D28" s="347">
        <v>4210.28</v>
      </c>
      <c r="E28" s="348" t="s">
        <v>883</v>
      </c>
      <c r="F28" s="71"/>
      <c r="G28" s="335"/>
      <c r="H28" s="166"/>
      <c r="I28" s="72"/>
      <c r="J28" s="72"/>
    </row>
    <row r="29" spans="1:10" ht="12.75">
      <c r="A29" s="345" t="s">
        <v>932</v>
      </c>
      <c r="B29" s="345" t="s">
        <v>933</v>
      </c>
      <c r="C29" s="346" t="s">
        <v>602</v>
      </c>
      <c r="D29" s="347">
        <v>5552</v>
      </c>
      <c r="E29" s="348" t="s">
        <v>883</v>
      </c>
      <c r="F29" s="71"/>
      <c r="G29" s="335"/>
      <c r="H29" s="166"/>
      <c r="I29" s="72"/>
      <c r="J29" s="72"/>
    </row>
    <row r="30" spans="1:10" ht="12.75">
      <c r="A30" s="345" t="s">
        <v>934</v>
      </c>
      <c r="B30" s="345" t="s">
        <v>935</v>
      </c>
      <c r="C30" s="346" t="s">
        <v>602</v>
      </c>
      <c r="D30" s="347">
        <v>517</v>
      </c>
      <c r="E30" s="348" t="s">
        <v>883</v>
      </c>
      <c r="F30" s="71"/>
      <c r="G30" s="335"/>
      <c r="H30" s="166"/>
      <c r="I30" s="72"/>
      <c r="J30" s="72"/>
    </row>
    <row r="31" spans="1:10" ht="12.75">
      <c r="A31" s="345" t="s">
        <v>936</v>
      </c>
      <c r="B31" s="346" t="s">
        <v>937</v>
      </c>
      <c r="C31" s="346"/>
      <c r="D31" s="347">
        <v>3305.62</v>
      </c>
      <c r="E31" s="348" t="s">
        <v>883</v>
      </c>
      <c r="F31" s="71"/>
      <c r="G31" s="335"/>
      <c r="H31" s="166"/>
      <c r="I31" s="72"/>
      <c r="J31" s="72"/>
    </row>
    <row r="32" spans="1:10" ht="12.75">
      <c r="A32" s="345" t="s">
        <v>938</v>
      </c>
      <c r="B32" s="346" t="s">
        <v>939</v>
      </c>
      <c r="C32" s="346"/>
      <c r="D32" s="347">
        <v>2372</v>
      </c>
      <c r="E32" s="348" t="s">
        <v>883</v>
      </c>
      <c r="F32" s="71"/>
      <c r="G32" s="335"/>
      <c r="H32" s="166"/>
      <c r="I32" s="72"/>
      <c r="J32" s="72"/>
    </row>
    <row r="33" spans="1:10" ht="12.75">
      <c r="A33" s="345" t="s">
        <v>940</v>
      </c>
      <c r="B33" s="346" t="s">
        <v>941</v>
      </c>
      <c r="C33" s="346"/>
      <c r="D33" s="347">
        <v>4888</v>
      </c>
      <c r="E33" s="348" t="s">
        <v>883</v>
      </c>
      <c r="F33" s="71"/>
      <c r="G33" s="335"/>
      <c r="H33" s="166"/>
      <c r="I33" s="72"/>
      <c r="J33" s="72"/>
    </row>
    <row r="34" spans="1:10" ht="12.75">
      <c r="A34" s="345" t="s">
        <v>942</v>
      </c>
      <c r="B34" s="345" t="s">
        <v>943</v>
      </c>
      <c r="C34" s="346"/>
      <c r="D34" s="347">
        <v>2236</v>
      </c>
      <c r="E34" s="348" t="s">
        <v>883</v>
      </c>
      <c r="F34" s="71"/>
      <c r="G34" s="335"/>
      <c r="H34" s="166"/>
      <c r="I34" s="72"/>
      <c r="J34" s="72"/>
    </row>
    <row r="35" spans="1:10" ht="12.75">
      <c r="A35" s="345" t="s">
        <v>944</v>
      </c>
      <c r="B35" s="346" t="s">
        <v>945</v>
      </c>
      <c r="C35" s="346" t="s">
        <v>946</v>
      </c>
      <c r="D35" s="347">
        <v>533</v>
      </c>
      <c r="E35" s="348" t="s">
        <v>883</v>
      </c>
      <c r="F35" s="71"/>
      <c r="G35" s="335"/>
      <c r="H35" s="166"/>
      <c r="I35" s="72"/>
      <c r="J35" s="72"/>
    </row>
    <row r="36" spans="1:10" ht="12.75">
      <c r="A36" s="345" t="s">
        <v>944</v>
      </c>
      <c r="B36" s="346" t="s">
        <v>945</v>
      </c>
      <c r="C36" s="346" t="s">
        <v>947</v>
      </c>
      <c r="D36" s="347">
        <v>21016</v>
      </c>
      <c r="E36" s="348" t="s">
        <v>883</v>
      </c>
      <c r="F36" s="349"/>
      <c r="G36" s="335"/>
      <c r="H36" s="350"/>
      <c r="I36" s="72"/>
      <c r="J36" s="170"/>
    </row>
    <row r="37" spans="1:10" ht="12.75">
      <c r="A37" s="345" t="s">
        <v>948</v>
      </c>
      <c r="B37" s="346" t="s">
        <v>949</v>
      </c>
      <c r="C37" s="346" t="s">
        <v>946</v>
      </c>
      <c r="D37" s="347">
        <v>786</v>
      </c>
      <c r="E37" s="348" t="s">
        <v>883</v>
      </c>
      <c r="F37" s="349"/>
      <c r="G37" s="335"/>
      <c r="H37" s="350"/>
      <c r="I37" s="72"/>
      <c r="J37" s="170"/>
    </row>
    <row r="38" spans="1:10" ht="12.75">
      <c r="A38" s="345" t="s">
        <v>948</v>
      </c>
      <c r="B38" s="346" t="s">
        <v>949</v>
      </c>
      <c r="C38" s="346" t="s">
        <v>950</v>
      </c>
      <c r="D38" s="347">
        <v>1916</v>
      </c>
      <c r="E38" s="348" t="s">
        <v>883</v>
      </c>
      <c r="F38" s="349"/>
      <c r="G38" s="335"/>
      <c r="H38" s="350"/>
      <c r="I38" s="72"/>
      <c r="J38" s="170"/>
    </row>
    <row r="39" spans="1:10" ht="12.75">
      <c r="A39" s="345" t="s">
        <v>948</v>
      </c>
      <c r="B39" s="346" t="s">
        <v>949</v>
      </c>
      <c r="C39" s="346" t="s">
        <v>951</v>
      </c>
      <c r="D39" s="347">
        <v>1017</v>
      </c>
      <c r="E39" s="348" t="s">
        <v>883</v>
      </c>
      <c r="F39" s="349"/>
      <c r="G39" s="335"/>
      <c r="H39" s="350"/>
      <c r="I39" s="72"/>
      <c r="J39" s="170"/>
    </row>
    <row r="40" spans="1:10" ht="12.75">
      <c r="A40" s="345" t="s">
        <v>952</v>
      </c>
      <c r="B40" s="345" t="s">
        <v>953</v>
      </c>
      <c r="C40" s="346" t="s">
        <v>602</v>
      </c>
      <c r="D40" s="347">
        <v>424778</v>
      </c>
      <c r="E40" s="348" t="s">
        <v>883</v>
      </c>
      <c r="F40" s="71"/>
      <c r="G40" s="119"/>
      <c r="H40" s="166"/>
      <c r="I40" s="72"/>
      <c r="J40" s="72"/>
    </row>
    <row r="41" spans="1:10" ht="12.75">
      <c r="A41" s="345" t="s">
        <v>954</v>
      </c>
      <c r="B41" s="345" t="s">
        <v>955</v>
      </c>
      <c r="C41" s="346"/>
      <c r="D41" s="347">
        <v>56390.4</v>
      </c>
      <c r="E41" s="348" t="s">
        <v>883</v>
      </c>
      <c r="F41" s="71"/>
      <c r="G41" s="119"/>
      <c r="H41" s="72"/>
      <c r="I41" s="72"/>
      <c r="J41" s="72"/>
    </row>
    <row r="42" spans="1:10" ht="12.75">
      <c r="A42" s="345" t="s">
        <v>956</v>
      </c>
      <c r="B42" s="351" t="s">
        <v>957</v>
      </c>
      <c r="C42" s="352"/>
      <c r="D42" s="347">
        <v>1718.98</v>
      </c>
      <c r="E42" s="348" t="s">
        <v>883</v>
      </c>
      <c r="F42" s="71"/>
      <c r="G42" s="335"/>
      <c r="H42" s="166"/>
      <c r="I42" s="72"/>
      <c r="J42" s="72"/>
    </row>
    <row r="43" spans="1:10" ht="12.75">
      <c r="A43" s="353" t="s">
        <v>124</v>
      </c>
      <c r="B43" s="354"/>
      <c r="C43" s="354"/>
      <c r="D43" s="355">
        <f>SUM(D5:D42)</f>
        <v>1366329.67</v>
      </c>
      <c r="E43" s="354"/>
      <c r="F43" s="71"/>
      <c r="G43" s="335"/>
      <c r="H43" s="166"/>
      <c r="I43" s="72"/>
      <c r="J43" s="72"/>
    </row>
    <row r="44" spans="1:10" ht="12.75">
      <c r="A44" s="356"/>
      <c r="B44" s="356"/>
      <c r="C44" s="357"/>
      <c r="D44" s="358"/>
      <c r="E44" s="359"/>
      <c r="F44" s="71"/>
      <c r="G44" s="335"/>
      <c r="H44" s="166"/>
      <c r="I44" s="72"/>
      <c r="J44" s="72"/>
    </row>
    <row r="45" spans="1:10" ht="12.75">
      <c r="A45" s="72"/>
      <c r="B45" s="72"/>
      <c r="C45" s="72"/>
      <c r="D45" s="71"/>
      <c r="E45" s="71"/>
      <c r="F45" s="71"/>
      <c r="G45" s="335"/>
      <c r="H45" s="166"/>
      <c r="I45" s="72"/>
      <c r="J45" s="72"/>
    </row>
    <row r="46" spans="1:10" ht="12.75">
      <c r="A46" s="153" t="s">
        <v>958</v>
      </c>
      <c r="B46" s="153"/>
      <c r="C46" s="153"/>
      <c r="D46" s="360"/>
      <c r="E46" s="133"/>
      <c r="F46" s="71"/>
      <c r="G46" s="335"/>
      <c r="H46" s="166"/>
      <c r="I46" s="72"/>
      <c r="J46" s="72"/>
    </row>
    <row r="47" spans="1:10" ht="12.75">
      <c r="A47" s="361"/>
      <c r="B47" s="361"/>
      <c r="C47" s="361"/>
      <c r="D47" s="361"/>
      <c r="E47" s="361"/>
      <c r="F47" s="71"/>
      <c r="G47" s="335"/>
      <c r="H47" s="170"/>
      <c r="I47" s="72"/>
      <c r="J47" s="72"/>
    </row>
    <row r="48" spans="1:10" ht="12.75">
      <c r="A48" s="362" t="s">
        <v>877</v>
      </c>
      <c r="B48" s="362" t="s">
        <v>878</v>
      </c>
      <c r="C48" s="363"/>
      <c r="D48" s="364" t="s">
        <v>879</v>
      </c>
      <c r="E48" s="365" t="s">
        <v>880</v>
      </c>
      <c r="F48" s="71"/>
      <c r="G48" s="366"/>
      <c r="H48" s="170"/>
      <c r="I48" s="72"/>
      <c r="J48" s="72"/>
    </row>
    <row r="49" spans="1:10" ht="12.75">
      <c r="A49" s="367"/>
      <c r="B49" s="367"/>
      <c r="C49" s="368"/>
      <c r="D49" s="369"/>
      <c r="E49" s="370"/>
      <c r="F49" s="71"/>
      <c r="G49" s="119"/>
      <c r="H49" s="72"/>
      <c r="I49" s="72"/>
      <c r="J49" s="72"/>
    </row>
    <row r="50" spans="1:10" ht="12.75">
      <c r="A50" s="344" t="s">
        <v>959</v>
      </c>
      <c r="B50" s="351" t="s">
        <v>960</v>
      </c>
      <c r="C50" s="351"/>
      <c r="D50" s="371">
        <v>500</v>
      </c>
      <c r="E50" s="348" t="s">
        <v>883</v>
      </c>
      <c r="F50" s="71"/>
      <c r="G50" s="119"/>
      <c r="H50" s="72"/>
      <c r="I50" s="72"/>
      <c r="J50" s="72"/>
    </row>
    <row r="51" spans="1:10" ht="12.75">
      <c r="A51" s="352" t="s">
        <v>961</v>
      </c>
      <c r="B51" s="351" t="s">
        <v>960</v>
      </c>
      <c r="C51" s="351"/>
      <c r="D51" s="371">
        <v>1451138</v>
      </c>
      <c r="E51" s="348" t="s">
        <v>883</v>
      </c>
      <c r="F51" s="71"/>
      <c r="G51" s="119"/>
      <c r="H51" s="72"/>
      <c r="I51" s="72"/>
      <c r="J51" s="119"/>
    </row>
    <row r="52" spans="1:10" ht="12.75">
      <c r="A52" s="352" t="s">
        <v>962</v>
      </c>
      <c r="B52" s="351" t="s">
        <v>963</v>
      </c>
      <c r="C52" s="351"/>
      <c r="D52" s="371">
        <v>672600</v>
      </c>
      <c r="E52" s="348" t="s">
        <v>883</v>
      </c>
      <c r="F52" s="71"/>
      <c r="G52" s="119"/>
      <c r="H52" s="72"/>
      <c r="I52" s="72"/>
      <c r="J52" s="72"/>
    </row>
    <row r="53" spans="1:10" ht="12.75">
      <c r="A53" s="352" t="s">
        <v>964</v>
      </c>
      <c r="B53" s="351" t="s">
        <v>965</v>
      </c>
      <c r="C53" s="351"/>
      <c r="D53" s="371">
        <v>450</v>
      </c>
      <c r="E53" s="348" t="s">
        <v>883</v>
      </c>
      <c r="F53" s="71"/>
      <c r="G53" s="119"/>
      <c r="H53" s="72"/>
      <c r="I53" s="72"/>
      <c r="J53" s="72"/>
    </row>
    <row r="54" spans="1:10" ht="12.75">
      <c r="A54" s="345" t="s">
        <v>966</v>
      </c>
      <c r="B54" s="351" t="s">
        <v>967</v>
      </c>
      <c r="C54" s="351"/>
      <c r="D54" s="371">
        <v>12100</v>
      </c>
      <c r="E54" s="348" t="s">
        <v>883</v>
      </c>
      <c r="F54" s="71"/>
      <c r="G54" s="119"/>
      <c r="H54" s="72"/>
      <c r="I54" s="72"/>
      <c r="J54" s="72"/>
    </row>
    <row r="55" spans="1:10" ht="12.75">
      <c r="A55" s="345" t="s">
        <v>968</v>
      </c>
      <c r="B55" s="351" t="s">
        <v>967</v>
      </c>
      <c r="C55" s="351"/>
      <c r="D55" s="371">
        <v>13467.3</v>
      </c>
      <c r="E55" s="348" t="s">
        <v>883</v>
      </c>
      <c r="F55" s="71"/>
      <c r="G55" s="119"/>
      <c r="H55" s="72"/>
      <c r="I55" s="72"/>
      <c r="J55" s="72"/>
    </row>
    <row r="56" spans="1:10" ht="12.75">
      <c r="A56" s="345" t="s">
        <v>969</v>
      </c>
      <c r="B56" s="351" t="s">
        <v>970</v>
      </c>
      <c r="C56" s="352"/>
      <c r="D56" s="347">
        <v>23201.5</v>
      </c>
      <c r="E56" s="348" t="s">
        <v>883</v>
      </c>
      <c r="F56" s="71"/>
      <c r="G56" s="119"/>
      <c r="H56" s="72"/>
      <c r="I56" s="72"/>
      <c r="J56" s="72"/>
    </row>
    <row r="57" spans="1:10" ht="12.75">
      <c r="A57" s="345"/>
      <c r="B57" s="372"/>
      <c r="C57" s="352"/>
      <c r="D57" s="347"/>
      <c r="E57" s="348"/>
      <c r="F57" s="71"/>
      <c r="G57" s="119"/>
      <c r="H57" s="72"/>
      <c r="I57" s="72"/>
      <c r="J57" s="72"/>
    </row>
    <row r="58" spans="1:10" ht="12.75">
      <c r="A58" s="353" t="s">
        <v>124</v>
      </c>
      <c r="B58" s="373"/>
      <c r="C58" s="373"/>
      <c r="D58" s="355">
        <f>SUM(D50:D56)</f>
        <v>2173456.8</v>
      </c>
      <c r="E58" s="354"/>
      <c r="F58" s="71"/>
      <c r="G58" s="119"/>
      <c r="H58" s="72"/>
      <c r="I58" s="72"/>
      <c r="J58" s="72"/>
    </row>
    <row r="59" spans="1:10" ht="12.75">
      <c r="A59" s="374"/>
      <c r="B59" s="128"/>
      <c r="C59" s="128"/>
      <c r="D59" s="375"/>
      <c r="E59" s="72"/>
      <c r="F59" s="71"/>
      <c r="G59" s="119"/>
      <c r="H59" s="72"/>
      <c r="I59" s="72"/>
      <c r="J59" s="72"/>
    </row>
    <row r="60" spans="1:10" ht="12.75">
      <c r="A60" s="374"/>
      <c r="B60" s="128"/>
      <c r="C60" s="128"/>
      <c r="D60" s="375"/>
      <c r="E60" s="72"/>
      <c r="F60" s="71"/>
      <c r="G60" s="119"/>
      <c r="H60" s="72"/>
      <c r="I60" s="72"/>
      <c r="J60" s="72"/>
    </row>
    <row r="61" spans="1:10" ht="12.75">
      <c r="A61" s="374"/>
      <c r="B61" s="128"/>
      <c r="C61" s="128"/>
      <c r="D61" s="375"/>
      <c r="E61" s="72"/>
      <c r="F61" s="71"/>
      <c r="G61" s="119"/>
      <c r="H61" s="72"/>
      <c r="I61" s="72"/>
      <c r="J61" s="72"/>
    </row>
    <row r="62" spans="1:10" ht="12.75">
      <c r="A62" s="376"/>
      <c r="B62" s="119"/>
      <c r="C62" s="119"/>
      <c r="D62" s="377"/>
      <c r="E62" s="72"/>
      <c r="F62" s="71"/>
      <c r="G62" s="119"/>
      <c r="H62" s="72"/>
      <c r="I62" s="72"/>
      <c r="J62" s="72"/>
    </row>
    <row r="63" spans="1:10" ht="12.75">
      <c r="A63" s="376"/>
      <c r="B63" s="119"/>
      <c r="C63" s="119"/>
      <c r="D63" s="377"/>
      <c r="E63" s="72"/>
      <c r="F63" s="71"/>
      <c r="G63" s="119"/>
      <c r="H63" s="72"/>
      <c r="I63" s="72"/>
      <c r="J63" s="72"/>
    </row>
    <row r="64" spans="1:10" ht="12.75">
      <c r="A64" s="153" t="s">
        <v>971</v>
      </c>
      <c r="B64" s="378"/>
      <c r="C64" s="378"/>
      <c r="D64" s="148"/>
      <c r="E64"/>
      <c r="F64" s="71"/>
      <c r="G64" s="119"/>
      <c r="H64" s="72"/>
      <c r="I64" s="72"/>
      <c r="J64" s="72"/>
    </row>
    <row r="65" spans="1:10" ht="12.75">
      <c r="A65" s="170"/>
      <c r="B65" s="170"/>
      <c r="C65" s="170"/>
      <c r="D65" s="170"/>
      <c r="E65" s="170"/>
      <c r="F65" s="71"/>
      <c r="G65" s="119"/>
      <c r="H65" s="72"/>
      <c r="I65" s="72"/>
      <c r="J65" s="72"/>
    </row>
    <row r="66" spans="1:10" ht="12.75">
      <c r="A66" s="362" t="s">
        <v>877</v>
      </c>
      <c r="B66" s="362" t="s">
        <v>878</v>
      </c>
      <c r="C66" s="363"/>
      <c r="D66" s="364" t="s">
        <v>879</v>
      </c>
      <c r="E66" s="365" t="s">
        <v>880</v>
      </c>
      <c r="F66" s="71"/>
      <c r="G66" s="119"/>
      <c r="H66" s="72"/>
      <c r="I66" s="72"/>
      <c r="J66" s="72"/>
    </row>
    <row r="67" spans="1:10" ht="12.75">
      <c r="A67" s="367"/>
      <c r="B67" s="367"/>
      <c r="C67" s="368"/>
      <c r="D67" s="369"/>
      <c r="E67" s="370"/>
      <c r="F67" s="71"/>
      <c r="G67" s="119"/>
      <c r="H67" s="72"/>
      <c r="I67" s="72"/>
      <c r="J67" s="72"/>
    </row>
    <row r="68" spans="1:10" ht="12.75">
      <c r="A68" s="344" t="s">
        <v>972</v>
      </c>
      <c r="B68" s="352" t="s">
        <v>973</v>
      </c>
      <c r="C68" s="351" t="s">
        <v>602</v>
      </c>
      <c r="D68" s="371">
        <v>125</v>
      </c>
      <c r="E68" s="348" t="s">
        <v>883</v>
      </c>
      <c r="F68" s="71"/>
      <c r="G68" s="119"/>
      <c r="H68" s="72"/>
      <c r="I68" s="72"/>
      <c r="J68" s="72"/>
    </row>
    <row r="69" spans="1:10" ht="12.75">
      <c r="A69" s="352"/>
      <c r="B69" s="351"/>
      <c r="C69" s="351"/>
      <c r="D69" s="371"/>
      <c r="E69" s="348"/>
      <c r="F69" s="71"/>
      <c r="G69" s="119"/>
      <c r="H69" s="72"/>
      <c r="I69" s="72"/>
      <c r="J69" s="72"/>
    </row>
    <row r="70" spans="1:10" ht="12.75">
      <c r="A70" s="353" t="s">
        <v>124</v>
      </c>
      <c r="B70" s="373"/>
      <c r="C70" s="373"/>
      <c r="D70" s="355">
        <f>SUM(D68:D69)</f>
        <v>125</v>
      </c>
      <c r="E70" s="354"/>
      <c r="F70" s="71"/>
      <c r="G70" s="119"/>
      <c r="H70" s="72"/>
      <c r="I70" s="72"/>
      <c r="J70" s="72"/>
    </row>
    <row r="71" spans="1:10" ht="12.75">
      <c r="A71" s="376"/>
      <c r="B71" s="119"/>
      <c r="C71" s="119"/>
      <c r="D71" s="377"/>
      <c r="E71" s="72"/>
      <c r="F71" s="71"/>
      <c r="G71" s="119"/>
      <c r="H71" s="72"/>
      <c r="I71" s="72"/>
      <c r="J71" s="72"/>
    </row>
    <row r="72" spans="1:10" ht="12.75">
      <c r="A72" s="376"/>
      <c r="B72" s="119"/>
      <c r="C72" s="119"/>
      <c r="D72" s="377"/>
      <c r="E72" s="72"/>
      <c r="F72" s="71"/>
      <c r="G72" s="119"/>
      <c r="H72" s="72"/>
      <c r="I72" s="72"/>
      <c r="J72" s="72"/>
    </row>
    <row r="73" spans="1:10" ht="12.75">
      <c r="A73" s="376"/>
      <c r="B73" s="119"/>
      <c r="C73" s="119"/>
      <c r="D73" s="377"/>
      <c r="E73" s="72"/>
      <c r="F73" s="71"/>
      <c r="G73" s="119"/>
      <c r="H73" s="72"/>
      <c r="I73" s="72"/>
      <c r="J73" s="72"/>
    </row>
    <row r="74" spans="1:10" ht="12.75">
      <c r="A74" s="376"/>
      <c r="B74" s="119"/>
      <c r="C74" s="119"/>
      <c r="D74" s="377"/>
      <c r="E74" s="72"/>
      <c r="F74" s="71"/>
      <c r="G74" s="119"/>
      <c r="H74" s="72"/>
      <c r="I74" s="72"/>
      <c r="J74" s="72"/>
    </row>
    <row r="75" spans="1:10" ht="12.75">
      <c r="A75" s="153" t="s">
        <v>974</v>
      </c>
      <c r="B75" s="378"/>
      <c r="C75" s="148"/>
      <c r="D75" s="148"/>
      <c r="E75"/>
      <c r="F75" s="71"/>
      <c r="G75" s="119"/>
      <c r="H75" s="72"/>
      <c r="I75" s="72"/>
      <c r="J75" s="72"/>
    </row>
    <row r="76" spans="1:10" ht="12.75">
      <c r="A76" s="170"/>
      <c r="B76" s="170"/>
      <c r="C76" s="170"/>
      <c r="D76" s="170"/>
      <c r="E76" s="170"/>
      <c r="F76" s="71"/>
      <c r="G76" s="119"/>
      <c r="H76" s="72"/>
      <c r="I76" s="72"/>
      <c r="J76" s="72"/>
    </row>
    <row r="77" spans="1:10" ht="12.75">
      <c r="A77" s="362" t="s">
        <v>877</v>
      </c>
      <c r="B77" s="362" t="s">
        <v>878</v>
      </c>
      <c r="C77" s="363"/>
      <c r="D77" s="364" t="s">
        <v>879</v>
      </c>
      <c r="E77" s="365" t="s">
        <v>880</v>
      </c>
      <c r="F77" s="71"/>
      <c r="G77" s="119"/>
      <c r="H77" s="72"/>
      <c r="I77" s="72"/>
      <c r="J77" s="72"/>
    </row>
    <row r="78" spans="1:10" ht="12.75">
      <c r="A78" s="367"/>
      <c r="B78" s="367"/>
      <c r="C78" s="368"/>
      <c r="D78" s="369"/>
      <c r="E78" s="370"/>
      <c r="F78" s="71"/>
      <c r="G78" s="119"/>
      <c r="H78" s="72"/>
      <c r="I78" s="72"/>
      <c r="J78" s="72"/>
    </row>
    <row r="79" spans="1:10" ht="12.75">
      <c r="A79" s="344" t="s">
        <v>975</v>
      </c>
      <c r="B79" s="352" t="s">
        <v>976</v>
      </c>
      <c r="C79" s="379"/>
      <c r="D79" s="347">
        <v>0</v>
      </c>
      <c r="E79" s="348"/>
      <c r="F79" s="71"/>
      <c r="G79" s="119"/>
      <c r="H79" s="72"/>
      <c r="I79" s="72"/>
      <c r="J79" s="72"/>
    </row>
    <row r="80" spans="1:10" ht="12.75">
      <c r="A80" s="345"/>
      <c r="B80" s="352"/>
      <c r="C80" s="352"/>
      <c r="D80" s="347"/>
      <c r="E80" s="352"/>
      <c r="F80" s="71"/>
      <c r="G80" s="119"/>
      <c r="H80" s="72"/>
      <c r="I80" s="72"/>
      <c r="J80" s="72"/>
    </row>
    <row r="81" spans="1:10" ht="12.75">
      <c r="A81" s="353" t="s">
        <v>124</v>
      </c>
      <c r="B81" s="373"/>
      <c r="C81" s="373"/>
      <c r="D81" s="355">
        <f>SUM(D79:D80)</f>
        <v>0</v>
      </c>
      <c r="E81" s="354"/>
      <c r="F81" s="71"/>
      <c r="G81" s="119"/>
      <c r="H81" s="72"/>
      <c r="I81" s="72"/>
      <c r="J81" s="72"/>
    </row>
    <row r="82" spans="1:10" ht="12.75">
      <c r="A82" s="380"/>
      <c r="B82" s="381"/>
      <c r="C82" s="381"/>
      <c r="D82" s="382"/>
      <c r="E82" s="352"/>
      <c r="F82" s="71"/>
      <c r="G82" s="119"/>
      <c r="H82" s="72"/>
      <c r="I82" s="72"/>
      <c r="J82" s="72"/>
    </row>
    <row r="83" spans="1:10" ht="12.75">
      <c r="A83" s="383"/>
      <c r="B83" s="384"/>
      <c r="C83" s="384"/>
      <c r="D83" s="385"/>
      <c r="E83" s="361"/>
      <c r="F83" s="71"/>
      <c r="G83" s="119"/>
      <c r="H83" s="72"/>
      <c r="I83" s="72"/>
      <c r="J83" s="72"/>
    </row>
    <row r="84" spans="1:10" ht="12.75">
      <c r="A84" s="383"/>
      <c r="B84" s="384"/>
      <c r="C84" s="384"/>
      <c r="D84" s="385"/>
      <c r="E84" s="361"/>
      <c r="F84" s="71"/>
      <c r="G84" s="119"/>
      <c r="H84" s="72"/>
      <c r="I84" s="72"/>
      <c r="J84" s="72"/>
    </row>
    <row r="85" spans="1:10" ht="12.75">
      <c r="A85" s="386"/>
      <c r="B85" s="387"/>
      <c r="C85" s="388"/>
      <c r="D85" s="8"/>
      <c r="E85" s="330"/>
      <c r="F85" s="71"/>
      <c r="G85" s="119"/>
      <c r="H85" s="72"/>
      <c r="I85" s="72"/>
      <c r="J85" s="72"/>
    </row>
    <row r="86" spans="1:10" ht="12.75">
      <c r="A86" s="330"/>
      <c r="B86" s="277"/>
      <c r="C86" s="389"/>
      <c r="D86"/>
      <c r="E86" s="330"/>
      <c r="F86" s="71"/>
      <c r="G86" s="119"/>
      <c r="H86" s="72"/>
      <c r="I86" s="72"/>
      <c r="J86" s="72"/>
    </row>
    <row r="87" spans="1:10" ht="12.75">
      <c r="A87" s="376"/>
      <c r="B87" s="119"/>
      <c r="C87" s="119"/>
      <c r="D87" s="377"/>
      <c r="E87" s="72"/>
      <c r="F87" s="71"/>
      <c r="G87" s="119"/>
      <c r="H87" s="72"/>
      <c r="I87" s="72"/>
      <c r="J87" s="72"/>
    </row>
    <row r="88" spans="1:10" ht="12.75">
      <c r="A88" s="153" t="s">
        <v>977</v>
      </c>
      <c r="B88" s="153"/>
      <c r="C88" s="153"/>
      <c r="D88" s="360"/>
      <c r="E88" s="133"/>
      <c r="F88" s="71"/>
      <c r="G88" s="119"/>
      <c r="H88" s="72"/>
      <c r="I88" s="72"/>
      <c r="J88" s="72"/>
    </row>
    <row r="89" spans="1:10" ht="12.75">
      <c r="A89" s="361"/>
      <c r="B89" s="361"/>
      <c r="C89" s="361"/>
      <c r="D89" s="361"/>
      <c r="E89" s="361"/>
      <c r="F89" s="71"/>
      <c r="G89" s="119"/>
      <c r="H89" s="72"/>
      <c r="I89" s="72"/>
      <c r="J89" s="72"/>
    </row>
    <row r="90" spans="1:10" ht="12.75">
      <c r="A90" s="362" t="s">
        <v>877</v>
      </c>
      <c r="B90" s="362" t="s">
        <v>878</v>
      </c>
      <c r="C90" s="363"/>
      <c r="D90" s="364" t="s">
        <v>879</v>
      </c>
      <c r="E90" s="365" t="s">
        <v>880</v>
      </c>
      <c r="F90" s="71"/>
      <c r="G90" s="119"/>
      <c r="H90" s="72"/>
      <c r="I90" s="72"/>
      <c r="J90" s="72"/>
    </row>
    <row r="91" spans="1:10" ht="12.75">
      <c r="A91" s="367"/>
      <c r="B91" s="367"/>
      <c r="C91" s="368"/>
      <c r="D91" s="369"/>
      <c r="E91" s="370"/>
      <c r="F91" s="71"/>
      <c r="G91" s="119"/>
      <c r="H91" s="72"/>
      <c r="I91" s="72"/>
      <c r="J91" s="72"/>
    </row>
    <row r="92" spans="1:10" ht="12.75">
      <c r="A92" s="344" t="s">
        <v>978</v>
      </c>
      <c r="B92" s="345" t="s">
        <v>979</v>
      </c>
      <c r="C92" s="379"/>
      <c r="D92" s="347">
        <v>76222.6</v>
      </c>
      <c r="E92" s="348" t="s">
        <v>883</v>
      </c>
      <c r="F92" s="71"/>
      <c r="G92" s="119"/>
      <c r="H92" s="72"/>
      <c r="I92" s="72"/>
      <c r="J92" s="72"/>
    </row>
    <row r="93" spans="1:10" ht="12.75">
      <c r="A93" s="352" t="s">
        <v>980</v>
      </c>
      <c r="B93" s="346" t="s">
        <v>981</v>
      </c>
      <c r="C93" s="379"/>
      <c r="D93" s="347">
        <v>76938.38</v>
      </c>
      <c r="E93" s="348" t="s">
        <v>883</v>
      </c>
      <c r="F93" s="71"/>
      <c r="G93" s="119"/>
      <c r="H93" s="72"/>
      <c r="I93" s="72"/>
      <c r="J93" s="72"/>
    </row>
    <row r="94" spans="1:10" ht="12.75">
      <c r="A94" s="352" t="s">
        <v>982</v>
      </c>
      <c r="B94" s="346" t="s">
        <v>983</v>
      </c>
      <c r="C94" s="379"/>
      <c r="D94" s="347">
        <v>23340.38</v>
      </c>
      <c r="E94" s="348" t="s">
        <v>883</v>
      </c>
      <c r="F94" s="71"/>
      <c r="G94" s="119"/>
      <c r="H94" s="72"/>
      <c r="I94" s="72"/>
      <c r="J94" s="72"/>
    </row>
    <row r="95" spans="1:10" ht="12.75">
      <c r="A95" s="352" t="s">
        <v>984</v>
      </c>
      <c r="B95" s="346" t="s">
        <v>985</v>
      </c>
      <c r="C95" s="379"/>
      <c r="D95" s="347">
        <v>2767.82</v>
      </c>
      <c r="E95" s="348" t="s">
        <v>883</v>
      </c>
      <c r="F95" s="71"/>
      <c r="G95" s="119"/>
      <c r="H95" s="72"/>
      <c r="I95" s="72"/>
      <c r="J95" s="72"/>
    </row>
    <row r="96" spans="1:10" ht="12.75">
      <c r="A96" s="352"/>
      <c r="B96" s="346"/>
      <c r="C96" s="379"/>
      <c r="D96" s="347"/>
      <c r="E96" s="348"/>
      <c r="F96" s="71"/>
      <c r="G96" s="119"/>
      <c r="H96" s="72"/>
      <c r="I96" s="72"/>
      <c r="J96" s="72"/>
    </row>
    <row r="97" spans="1:10" ht="12.75">
      <c r="A97" s="353" t="s">
        <v>124</v>
      </c>
      <c r="B97" s="390"/>
      <c r="C97" s="373"/>
      <c r="D97" s="355">
        <f>SUM(D92:D96)</f>
        <v>179269.18000000002</v>
      </c>
      <c r="E97" s="354"/>
      <c r="F97" s="71"/>
      <c r="G97" s="119"/>
      <c r="H97" s="72"/>
      <c r="I97" s="72"/>
      <c r="J97" s="72"/>
    </row>
    <row r="98" spans="1:10" ht="12.75">
      <c r="A98" s="391"/>
      <c r="B98" s="392"/>
      <c r="C98" s="392"/>
      <c r="D98" s="393"/>
      <c r="E98" s="361"/>
      <c r="F98" s="71"/>
      <c r="G98" s="119"/>
      <c r="H98" s="72"/>
      <c r="I98" s="72"/>
      <c r="J98" s="72"/>
    </row>
    <row r="99" spans="1:10" ht="12.75">
      <c r="A99" s="391"/>
      <c r="B99" s="392"/>
      <c r="C99" s="392"/>
      <c r="D99" s="393"/>
      <c r="E99" s="361"/>
      <c r="F99" s="71"/>
      <c r="G99" s="119"/>
      <c r="H99" s="72"/>
      <c r="I99" s="72"/>
      <c r="J99" s="72"/>
    </row>
    <row r="100" spans="1:10" ht="12.75">
      <c r="A100" s="391"/>
      <c r="B100" s="392"/>
      <c r="C100" s="392"/>
      <c r="D100" s="393"/>
      <c r="E100" s="361"/>
      <c r="F100" s="71"/>
      <c r="G100" s="119"/>
      <c r="H100" s="72"/>
      <c r="I100" s="72"/>
      <c r="J100" s="72"/>
    </row>
    <row r="101" spans="1:10" ht="12.75">
      <c r="A101" s="391"/>
      <c r="B101" s="392"/>
      <c r="C101" s="392"/>
      <c r="D101" s="393"/>
      <c r="E101" s="361"/>
      <c r="F101" s="71"/>
      <c r="G101" s="119"/>
      <c r="H101" s="72"/>
      <c r="I101" s="72"/>
      <c r="J101" s="72"/>
    </row>
    <row r="102" spans="1:10" ht="12.75">
      <c r="A102" s="391"/>
      <c r="B102" s="392"/>
      <c r="C102" s="392"/>
      <c r="D102" s="393"/>
      <c r="E102" s="361"/>
      <c r="F102" s="71"/>
      <c r="G102" s="119"/>
      <c r="H102" s="72"/>
      <c r="I102" s="72"/>
      <c r="J102" s="72"/>
    </row>
    <row r="103" spans="1:10" ht="12.75">
      <c r="A103" s="391"/>
      <c r="B103" s="392"/>
      <c r="C103" s="392"/>
      <c r="D103" s="393"/>
      <c r="E103" s="361"/>
      <c r="F103" s="71"/>
      <c r="G103" s="119"/>
      <c r="H103" s="72"/>
      <c r="I103" s="72"/>
      <c r="J103" s="72"/>
    </row>
    <row r="104" spans="1:10" ht="12.75">
      <c r="A104" s="391"/>
      <c r="B104" s="392"/>
      <c r="C104" s="392"/>
      <c r="D104" s="393"/>
      <c r="E104" s="361"/>
      <c r="F104" s="71"/>
      <c r="G104" s="119"/>
      <c r="H104" s="72"/>
      <c r="I104" s="72"/>
      <c r="J104" s="72"/>
    </row>
    <row r="105" spans="1:10" ht="12.75">
      <c r="A105" s="391"/>
      <c r="B105" s="392"/>
      <c r="C105" s="392"/>
      <c r="D105" s="393"/>
      <c r="E105" s="361"/>
      <c r="F105" s="71"/>
      <c r="G105" s="119"/>
      <c r="H105" s="72"/>
      <c r="I105" s="72"/>
      <c r="J105" s="72"/>
    </row>
    <row r="106" spans="1:10" ht="12.75">
      <c r="A106" s="391"/>
      <c r="B106" s="392"/>
      <c r="C106" s="392"/>
      <c r="D106" s="393"/>
      <c r="E106" s="361"/>
      <c r="F106" s="71"/>
      <c r="G106" s="119"/>
      <c r="H106" s="72"/>
      <c r="I106" s="72"/>
      <c r="J106" s="72"/>
    </row>
    <row r="107" spans="1:10" ht="12.75">
      <c r="A107" s="391"/>
      <c r="B107" s="392"/>
      <c r="C107" s="392"/>
      <c r="D107" s="393"/>
      <c r="E107" s="361"/>
      <c r="F107" s="71"/>
      <c r="G107" s="119"/>
      <c r="H107" s="72"/>
      <c r="I107" s="72"/>
      <c r="J107" s="72"/>
    </row>
    <row r="108" spans="1:10" ht="12.75">
      <c r="A108" s="391"/>
      <c r="B108" s="392"/>
      <c r="C108" s="392"/>
      <c r="D108" s="393"/>
      <c r="E108" s="361"/>
      <c r="F108" s="71"/>
      <c r="G108" s="119"/>
      <c r="H108" s="72"/>
      <c r="I108" s="72"/>
      <c r="J108" s="72"/>
    </row>
    <row r="109" spans="1:10" ht="12.75">
      <c r="A109" s="391"/>
      <c r="B109" s="392"/>
      <c r="C109" s="392"/>
      <c r="D109" s="393"/>
      <c r="E109" s="361"/>
      <c r="F109" s="71"/>
      <c r="G109" s="119"/>
      <c r="H109" s="72"/>
      <c r="I109" s="72"/>
      <c r="J109" s="72"/>
    </row>
    <row r="110" spans="1:10" ht="12.75">
      <c r="A110" s="391"/>
      <c r="B110" s="392"/>
      <c r="C110" s="392"/>
      <c r="D110" s="393"/>
      <c r="E110" s="361"/>
      <c r="F110" s="71"/>
      <c r="G110" s="119"/>
      <c r="H110" s="72"/>
      <c r="I110" s="72"/>
      <c r="J110" s="72"/>
    </row>
    <row r="111" spans="1:10" ht="12.75">
      <c r="A111" s="391"/>
      <c r="B111" s="392"/>
      <c r="C111" s="392"/>
      <c r="D111" s="393"/>
      <c r="E111" s="361"/>
      <c r="F111" s="71"/>
      <c r="G111" s="119"/>
      <c r="H111" s="72"/>
      <c r="I111" s="72"/>
      <c r="J111" s="72"/>
    </row>
    <row r="112" spans="1:10" ht="12.75">
      <c r="A112" s="391"/>
      <c r="B112" s="392"/>
      <c r="C112" s="392"/>
      <c r="D112" s="393"/>
      <c r="E112" s="361"/>
      <c r="F112" s="71"/>
      <c r="G112" s="119"/>
      <c r="H112" s="72"/>
      <c r="I112" s="72"/>
      <c r="J112" s="72"/>
    </row>
    <row r="113" spans="1:10" ht="12.75">
      <c r="A113" s="391"/>
      <c r="B113" s="392"/>
      <c r="C113" s="392"/>
      <c r="D113" s="393"/>
      <c r="E113" s="361"/>
      <c r="F113" s="71"/>
      <c r="G113" s="119"/>
      <c r="H113" s="72"/>
      <c r="I113" s="72"/>
      <c r="J113" s="72"/>
    </row>
    <row r="114" spans="1:10" ht="12.75">
      <c r="A114" s="391"/>
      <c r="B114" s="392"/>
      <c r="C114" s="392"/>
      <c r="D114" s="393"/>
      <c r="E114" s="361"/>
      <c r="F114" s="71"/>
      <c r="G114" s="119"/>
      <c r="H114" s="72"/>
      <c r="I114" s="72"/>
      <c r="J114" s="72"/>
    </row>
    <row r="115" spans="1:10" ht="12.75">
      <c r="A115" s="391"/>
      <c r="B115" s="392"/>
      <c r="C115" s="392"/>
      <c r="D115" s="393"/>
      <c r="E115" s="361"/>
      <c r="F115" s="71"/>
      <c r="G115" s="119"/>
      <c r="H115" s="72"/>
      <c r="I115" s="72"/>
      <c r="J115" s="72"/>
    </row>
    <row r="116" spans="1:10" ht="12.75">
      <c r="A116" s="391"/>
      <c r="B116" s="392"/>
      <c r="C116" s="392"/>
      <c r="D116" s="393"/>
      <c r="E116" s="361"/>
      <c r="F116" s="71"/>
      <c r="G116" s="119"/>
      <c r="H116" s="72"/>
      <c r="I116" s="72"/>
      <c r="J116" s="72"/>
    </row>
    <row r="117" spans="1:10" ht="12.75">
      <c r="A117" s="391"/>
      <c r="B117" s="392"/>
      <c r="C117" s="392"/>
      <c r="D117" s="393"/>
      <c r="E117" s="361"/>
      <c r="F117" s="71"/>
      <c r="G117" s="119"/>
      <c r="H117" s="72"/>
      <c r="I117" s="72"/>
      <c r="J117" s="72"/>
    </row>
    <row r="118" spans="1:10" ht="12.75">
      <c r="A118" s="391"/>
      <c r="B118" s="392"/>
      <c r="C118" s="392"/>
      <c r="D118" s="393"/>
      <c r="E118" s="361"/>
      <c r="F118" s="71"/>
      <c r="G118" s="119"/>
      <c r="H118" s="72"/>
      <c r="I118" s="72"/>
      <c r="J118" s="72"/>
    </row>
    <row r="119" spans="1:10" ht="12.75">
      <c r="A119" s="391"/>
      <c r="B119" s="392"/>
      <c r="C119" s="392"/>
      <c r="D119" s="393"/>
      <c r="E119" s="361"/>
      <c r="F119" s="71"/>
      <c r="G119" s="119"/>
      <c r="H119" s="72"/>
      <c r="I119" s="72"/>
      <c r="J119" s="72"/>
    </row>
    <row r="120" spans="1:10" ht="12.75">
      <c r="A120" s="391"/>
      <c r="B120" s="392"/>
      <c r="C120" s="392"/>
      <c r="D120" s="393"/>
      <c r="E120" s="361"/>
      <c r="F120" s="71"/>
      <c r="G120" s="119"/>
      <c r="H120" s="72"/>
      <c r="I120" s="72"/>
      <c r="J120" s="72"/>
    </row>
    <row r="121" spans="1:10" ht="12.75">
      <c r="A121" s="391"/>
      <c r="B121" s="392"/>
      <c r="C121" s="392"/>
      <c r="D121" s="393"/>
      <c r="E121" s="361"/>
      <c r="F121" s="71"/>
      <c r="G121" s="119"/>
      <c r="H121" s="72"/>
      <c r="I121" s="72"/>
      <c r="J121" s="72"/>
    </row>
    <row r="122" spans="1:10" ht="12.75">
      <c r="A122" s="391"/>
      <c r="B122" s="392"/>
      <c r="C122" s="392"/>
      <c r="D122" s="393"/>
      <c r="E122" s="361"/>
      <c r="F122" s="71"/>
      <c r="G122" s="119"/>
      <c r="H122" s="72"/>
      <c r="I122" s="72"/>
      <c r="J122" s="72"/>
    </row>
    <row r="123" spans="1:10" ht="12.75">
      <c r="A123" s="391"/>
      <c r="B123" s="392"/>
      <c r="C123" s="392"/>
      <c r="D123" s="393"/>
      <c r="E123" s="361"/>
      <c r="F123" s="71"/>
      <c r="G123" s="119"/>
      <c r="H123" s="72"/>
      <c r="I123" s="72"/>
      <c r="J123" s="72"/>
    </row>
    <row r="124" spans="1:10" ht="12.75">
      <c r="A124" s="391"/>
      <c r="B124" s="392"/>
      <c r="C124" s="392"/>
      <c r="D124" s="393"/>
      <c r="E124" s="361"/>
      <c r="F124" s="71"/>
      <c r="G124" s="119"/>
      <c r="H124" s="72"/>
      <c r="I124" s="72"/>
      <c r="J124" s="72"/>
    </row>
    <row r="125" spans="1:10" ht="12.75">
      <c r="A125" s="391"/>
      <c r="B125" s="392"/>
      <c r="C125" s="392"/>
      <c r="D125" s="393"/>
      <c r="E125" s="361"/>
      <c r="F125" s="71"/>
      <c r="G125" s="119"/>
      <c r="H125" s="72"/>
      <c r="I125" s="72"/>
      <c r="J125" s="72"/>
    </row>
    <row r="126" spans="1:10" ht="12.75">
      <c r="A126" s="391"/>
      <c r="B126" s="392"/>
      <c r="C126" s="392"/>
      <c r="D126" s="393"/>
      <c r="E126" s="361"/>
      <c r="F126" s="71"/>
      <c r="G126" s="119"/>
      <c r="H126" s="72"/>
      <c r="I126" s="72"/>
      <c r="J126" s="72"/>
    </row>
    <row r="127" spans="1:10" ht="12.75">
      <c r="A127" s="72"/>
      <c r="B127" s="72"/>
      <c r="C127" s="72"/>
      <c r="D127" s="71"/>
      <c r="E127" s="71"/>
      <c r="F127" s="71"/>
      <c r="G127" s="119"/>
      <c r="H127" s="72"/>
      <c r="I127" s="72"/>
      <c r="J127" s="72"/>
    </row>
    <row r="128" spans="1:10" ht="12.75">
      <c r="A128" s="153" t="s">
        <v>986</v>
      </c>
      <c r="B128" s="378"/>
      <c r="C128" s="378"/>
      <c r="D128" s="148"/>
      <c r="E128"/>
      <c r="F128" s="71"/>
      <c r="G128" s="119"/>
      <c r="H128" s="72"/>
      <c r="I128" s="72"/>
      <c r="J128" s="72"/>
    </row>
    <row r="129" spans="1:10" ht="12.75">
      <c r="A129" s="170"/>
      <c r="B129" s="170"/>
      <c r="C129" s="170"/>
      <c r="D129" s="170"/>
      <c r="E129" s="170"/>
      <c r="F129" s="71"/>
      <c r="G129" s="119"/>
      <c r="H129" s="72"/>
      <c r="I129" s="72"/>
      <c r="J129" s="72"/>
    </row>
    <row r="130" spans="1:10" ht="12.75">
      <c r="A130" s="362" t="s">
        <v>877</v>
      </c>
      <c r="B130" s="362" t="s">
        <v>878</v>
      </c>
      <c r="C130" s="363"/>
      <c r="D130" s="364" t="s">
        <v>879</v>
      </c>
      <c r="E130" s="365" t="s">
        <v>880</v>
      </c>
      <c r="F130" s="71"/>
      <c r="G130" s="119"/>
      <c r="H130" s="72"/>
      <c r="I130" s="72"/>
      <c r="J130" s="72"/>
    </row>
    <row r="131" spans="1:10" ht="12.75">
      <c r="A131" s="367"/>
      <c r="B131" s="367"/>
      <c r="C131" s="368"/>
      <c r="D131" s="369"/>
      <c r="E131" s="370"/>
      <c r="F131" s="71"/>
      <c r="G131" s="119"/>
      <c r="H131" s="72"/>
      <c r="I131" s="72"/>
      <c r="J131" s="72"/>
    </row>
    <row r="132" spans="1:10" ht="12.75">
      <c r="A132" s="367" t="s">
        <v>987</v>
      </c>
      <c r="B132" s="367" t="s">
        <v>988</v>
      </c>
      <c r="C132" s="394" t="s">
        <v>602</v>
      </c>
      <c r="D132" s="395">
        <v>26545</v>
      </c>
      <c r="E132" s="348" t="s">
        <v>883</v>
      </c>
      <c r="F132" s="71"/>
      <c r="G132" s="119"/>
      <c r="H132" s="72"/>
      <c r="I132" s="72"/>
      <c r="J132" s="72"/>
    </row>
    <row r="133" spans="1:10" ht="12.75">
      <c r="A133" s="396" t="s">
        <v>989</v>
      </c>
      <c r="B133" s="397" t="s">
        <v>990</v>
      </c>
      <c r="C133" s="394" t="s">
        <v>602</v>
      </c>
      <c r="D133" s="398">
        <v>500</v>
      </c>
      <c r="E133" s="348" t="s">
        <v>883</v>
      </c>
      <c r="F133" s="71"/>
      <c r="G133" s="119"/>
      <c r="H133" s="72"/>
      <c r="I133" s="72"/>
      <c r="J133" s="72"/>
    </row>
    <row r="134" spans="1:10" ht="12.75">
      <c r="A134" s="396" t="s">
        <v>991</v>
      </c>
      <c r="B134" s="397" t="s">
        <v>992</v>
      </c>
      <c r="C134" s="399" t="s">
        <v>602</v>
      </c>
      <c r="D134" s="398">
        <v>17393</v>
      </c>
      <c r="E134" s="348" t="s">
        <v>883</v>
      </c>
      <c r="F134" s="71"/>
      <c r="G134" s="119"/>
      <c r="H134" s="72"/>
      <c r="I134" s="72"/>
      <c r="J134" s="72"/>
    </row>
    <row r="135" spans="1:10" ht="12.75">
      <c r="A135" s="396" t="s">
        <v>993</v>
      </c>
      <c r="B135" s="397" t="s">
        <v>994</v>
      </c>
      <c r="C135" s="399" t="s">
        <v>995</v>
      </c>
      <c r="D135" s="398">
        <v>90</v>
      </c>
      <c r="E135" s="348" t="s">
        <v>883</v>
      </c>
      <c r="F135" s="71"/>
      <c r="G135" s="119"/>
      <c r="H135" s="72"/>
      <c r="I135" s="72"/>
      <c r="J135" s="72"/>
    </row>
    <row r="136" spans="1:10" ht="12.75">
      <c r="A136" s="396" t="s">
        <v>996</v>
      </c>
      <c r="B136" s="397" t="s">
        <v>992</v>
      </c>
      <c r="C136" s="399" t="s">
        <v>997</v>
      </c>
      <c r="D136" s="398">
        <v>608</v>
      </c>
      <c r="E136" s="348" t="s">
        <v>883</v>
      </c>
      <c r="F136" s="71"/>
      <c r="G136" s="335"/>
      <c r="H136" s="72"/>
      <c r="I136" s="72"/>
      <c r="J136" s="72"/>
    </row>
    <row r="137" spans="1:10" ht="12.75">
      <c r="A137" s="396" t="s">
        <v>998</v>
      </c>
      <c r="B137" s="397" t="s">
        <v>992</v>
      </c>
      <c r="C137" s="399" t="s">
        <v>999</v>
      </c>
      <c r="D137" s="398">
        <v>1080</v>
      </c>
      <c r="E137" s="348" t="s">
        <v>883</v>
      </c>
      <c r="F137" s="71"/>
      <c r="G137" s="335"/>
      <c r="H137" s="72"/>
      <c r="I137" s="72"/>
      <c r="J137" s="72"/>
    </row>
    <row r="138" spans="1:10" ht="12.75">
      <c r="A138" s="396" t="s">
        <v>1000</v>
      </c>
      <c r="B138" s="397" t="s">
        <v>992</v>
      </c>
      <c r="C138" s="399" t="s">
        <v>1001</v>
      </c>
      <c r="D138" s="398">
        <v>390</v>
      </c>
      <c r="E138" s="348" t="s">
        <v>883</v>
      </c>
      <c r="F138" s="71"/>
      <c r="G138" s="335"/>
      <c r="H138" s="72"/>
      <c r="I138" s="72"/>
      <c r="J138" s="72"/>
    </row>
    <row r="139" spans="1:10" ht="12.75">
      <c r="A139" s="396" t="s">
        <v>1002</v>
      </c>
      <c r="B139" s="397" t="s">
        <v>992</v>
      </c>
      <c r="C139" s="399" t="s">
        <v>1003</v>
      </c>
      <c r="D139" s="398">
        <v>788</v>
      </c>
      <c r="E139" s="348" t="s">
        <v>883</v>
      </c>
      <c r="F139" s="71"/>
      <c r="G139" s="335"/>
      <c r="H139" s="72"/>
      <c r="I139" s="72"/>
      <c r="J139" s="72"/>
    </row>
    <row r="140" spans="1:10" ht="12.75">
      <c r="A140" s="396" t="s">
        <v>1004</v>
      </c>
      <c r="B140" s="397" t="s">
        <v>992</v>
      </c>
      <c r="C140" s="399" t="s">
        <v>901</v>
      </c>
      <c r="D140" s="398">
        <v>1260</v>
      </c>
      <c r="E140" s="348" t="s">
        <v>883</v>
      </c>
      <c r="F140" s="71"/>
      <c r="G140" s="335"/>
      <c r="H140" s="166"/>
      <c r="I140" s="72"/>
      <c r="J140" s="72"/>
    </row>
    <row r="141" spans="1:10" ht="12.75">
      <c r="A141" s="396" t="s">
        <v>1005</v>
      </c>
      <c r="B141" s="400">
        <v>3150013</v>
      </c>
      <c r="C141" s="399" t="s">
        <v>1006</v>
      </c>
      <c r="D141" s="398">
        <v>500</v>
      </c>
      <c r="E141" s="348" t="s">
        <v>883</v>
      </c>
      <c r="F141" s="71"/>
      <c r="G141" s="335"/>
      <c r="H141" s="166"/>
      <c r="I141" s="72"/>
      <c r="J141" s="72"/>
    </row>
    <row r="142" spans="1:10" ht="12.75">
      <c r="A142" s="396" t="s">
        <v>1007</v>
      </c>
      <c r="B142" s="397" t="s">
        <v>1008</v>
      </c>
      <c r="C142" s="399" t="s">
        <v>602</v>
      </c>
      <c r="D142" s="398">
        <v>4948</v>
      </c>
      <c r="E142" s="348" t="s">
        <v>883</v>
      </c>
      <c r="F142" s="71"/>
      <c r="G142" s="335"/>
      <c r="H142" s="166"/>
      <c r="I142" s="72"/>
      <c r="J142" s="72"/>
    </row>
    <row r="143" spans="1:10" ht="12.75">
      <c r="A143" s="396" t="s">
        <v>1009</v>
      </c>
      <c r="B143" s="397" t="s">
        <v>1010</v>
      </c>
      <c r="C143" s="399"/>
      <c r="D143" s="398">
        <v>1194</v>
      </c>
      <c r="E143" s="348" t="s">
        <v>883</v>
      </c>
      <c r="F143" s="401"/>
      <c r="G143" s="366"/>
      <c r="H143" s="166"/>
      <c r="I143" s="72"/>
      <c r="J143" s="72"/>
    </row>
    <row r="144" spans="1:10" ht="12.75">
      <c r="A144" s="396" t="s">
        <v>1011</v>
      </c>
      <c r="B144" s="397" t="s">
        <v>1012</v>
      </c>
      <c r="C144" s="399" t="s">
        <v>602</v>
      </c>
      <c r="D144" s="398">
        <v>702246.91</v>
      </c>
      <c r="E144" s="348" t="s">
        <v>883</v>
      </c>
      <c r="F144" s="171"/>
      <c r="G144" s="335"/>
      <c r="H144" s="166"/>
      <c r="I144" s="72"/>
      <c r="J144" s="72"/>
    </row>
    <row r="145" spans="1:10" ht="12.75">
      <c r="A145" s="396" t="s">
        <v>1013</v>
      </c>
      <c r="B145" s="397" t="s">
        <v>1012</v>
      </c>
      <c r="C145" s="399" t="s">
        <v>1014</v>
      </c>
      <c r="D145" s="398">
        <v>439</v>
      </c>
      <c r="E145" s="348" t="s">
        <v>883</v>
      </c>
      <c r="F145" s="71"/>
      <c r="G145" s="335"/>
      <c r="H145" s="166"/>
      <c r="I145" s="72"/>
      <c r="J145" s="72"/>
    </row>
    <row r="146" spans="1:10" ht="12.75">
      <c r="A146" s="396" t="s">
        <v>1015</v>
      </c>
      <c r="B146" s="397" t="s">
        <v>1012</v>
      </c>
      <c r="C146" s="399" t="s">
        <v>995</v>
      </c>
      <c r="D146" s="398">
        <v>25169</v>
      </c>
      <c r="E146" s="348" t="s">
        <v>883</v>
      </c>
      <c r="F146" s="71"/>
      <c r="G146" s="335"/>
      <c r="H146" s="166"/>
      <c r="I146" s="72"/>
      <c r="J146" s="72"/>
    </row>
    <row r="147" spans="1:10" ht="12.75">
      <c r="A147" s="396" t="s">
        <v>1016</v>
      </c>
      <c r="B147" s="397" t="s">
        <v>1012</v>
      </c>
      <c r="C147" s="399" t="s">
        <v>997</v>
      </c>
      <c r="D147" s="398">
        <v>30955.48</v>
      </c>
      <c r="E147" s="348" t="s">
        <v>883</v>
      </c>
      <c r="F147" s="71"/>
      <c r="G147" s="335"/>
      <c r="H147" s="166"/>
      <c r="I147" s="72"/>
      <c r="J147" s="72"/>
    </row>
    <row r="148" spans="1:10" ht="12.75">
      <c r="A148" s="396" t="s">
        <v>1017</v>
      </c>
      <c r="B148" s="397" t="s">
        <v>1012</v>
      </c>
      <c r="C148" s="399" t="s">
        <v>999</v>
      </c>
      <c r="D148" s="398">
        <v>41902</v>
      </c>
      <c r="E148" s="348" t="s">
        <v>883</v>
      </c>
      <c r="F148" s="71"/>
      <c r="G148" s="335"/>
      <c r="H148" s="170"/>
      <c r="I148" s="72"/>
      <c r="J148" s="72"/>
    </row>
    <row r="149" spans="1:10" ht="12.75">
      <c r="A149" s="396" t="s">
        <v>1018</v>
      </c>
      <c r="B149" s="397" t="s">
        <v>1012</v>
      </c>
      <c r="C149" s="399" t="s">
        <v>1019</v>
      </c>
      <c r="D149" s="398">
        <v>129</v>
      </c>
      <c r="E149" s="348" t="s">
        <v>883</v>
      </c>
      <c r="F149" s="71"/>
      <c r="G149" s="119"/>
      <c r="H149" s="170"/>
      <c r="I149" s="72"/>
      <c r="J149" s="72"/>
    </row>
    <row r="150" spans="1:10" ht="12.75">
      <c r="A150" s="396" t="s">
        <v>1020</v>
      </c>
      <c r="B150" s="397" t="s">
        <v>1012</v>
      </c>
      <c r="C150" s="399" t="s">
        <v>1001</v>
      </c>
      <c r="D150" s="398">
        <v>32341</v>
      </c>
      <c r="E150" s="348" t="s">
        <v>883</v>
      </c>
      <c r="F150" s="71"/>
      <c r="G150" s="335"/>
      <c r="H150" s="166"/>
      <c r="I150" s="72"/>
      <c r="J150" s="72"/>
    </row>
    <row r="151" spans="1:10" ht="12.75">
      <c r="A151" s="396" t="s">
        <v>1021</v>
      </c>
      <c r="B151" s="397" t="s">
        <v>1012</v>
      </c>
      <c r="C151" s="399" t="s">
        <v>1003</v>
      </c>
      <c r="D151" s="398">
        <v>40225</v>
      </c>
      <c r="E151" s="348" t="s">
        <v>883</v>
      </c>
      <c r="F151" s="71"/>
      <c r="G151" s="335"/>
      <c r="H151" s="166"/>
      <c r="I151" s="72"/>
      <c r="J151" s="72"/>
    </row>
    <row r="152" spans="1:10" ht="12.75">
      <c r="A152" s="396" t="s">
        <v>1022</v>
      </c>
      <c r="B152" s="397" t="s">
        <v>1012</v>
      </c>
      <c r="C152" s="399" t="s">
        <v>901</v>
      </c>
      <c r="D152" s="398">
        <v>62155</v>
      </c>
      <c r="E152" s="348" t="s">
        <v>883</v>
      </c>
      <c r="F152" s="71"/>
      <c r="G152" s="335"/>
      <c r="H152" s="166"/>
      <c r="I152" s="72"/>
      <c r="J152" s="72"/>
    </row>
    <row r="153" spans="1:10" ht="12.75">
      <c r="A153" s="396" t="s">
        <v>1023</v>
      </c>
      <c r="B153" s="397" t="s">
        <v>1024</v>
      </c>
      <c r="C153" s="399" t="s">
        <v>602</v>
      </c>
      <c r="D153" s="398">
        <v>8417</v>
      </c>
      <c r="E153" s="348" t="s">
        <v>883</v>
      </c>
      <c r="F153" s="171"/>
      <c r="G153" s="335"/>
      <c r="H153" s="166"/>
      <c r="I153" s="72"/>
      <c r="J153" s="72"/>
    </row>
    <row r="154" spans="1:10" ht="12.75">
      <c r="A154" s="396" t="s">
        <v>1025</v>
      </c>
      <c r="B154" s="397" t="s">
        <v>1026</v>
      </c>
      <c r="C154" s="399"/>
      <c r="D154" s="371">
        <v>11533.92</v>
      </c>
      <c r="E154" s="348" t="s">
        <v>883</v>
      </c>
      <c r="F154" s="71"/>
      <c r="G154" s="335"/>
      <c r="H154" s="170"/>
      <c r="I154" s="72"/>
      <c r="J154" s="72"/>
    </row>
    <row r="155" spans="1:10" ht="12.75">
      <c r="A155" s="396" t="s">
        <v>1027</v>
      </c>
      <c r="B155" s="400">
        <v>3150051</v>
      </c>
      <c r="C155" s="399"/>
      <c r="D155" s="371">
        <v>1000</v>
      </c>
      <c r="E155" s="348" t="s">
        <v>883</v>
      </c>
      <c r="F155" s="71"/>
      <c r="G155" s="335"/>
      <c r="H155" s="170"/>
      <c r="I155" s="72"/>
      <c r="J155" s="72"/>
    </row>
    <row r="156" spans="1:10" ht="12.75">
      <c r="A156" s="396" t="s">
        <v>1028</v>
      </c>
      <c r="B156" s="399" t="s">
        <v>1029</v>
      </c>
      <c r="C156" s="399" t="s">
        <v>602</v>
      </c>
      <c r="D156" s="371">
        <v>5500</v>
      </c>
      <c r="E156" s="348" t="s">
        <v>883</v>
      </c>
      <c r="F156" s="71"/>
      <c r="G156" s="335"/>
      <c r="H156" s="170"/>
      <c r="I156" s="72"/>
      <c r="J156" s="72"/>
    </row>
    <row r="157" spans="1:10" ht="12.75">
      <c r="A157" s="396" t="s">
        <v>1028</v>
      </c>
      <c r="B157" s="397" t="s">
        <v>1030</v>
      </c>
      <c r="C157" s="399" t="s">
        <v>602</v>
      </c>
      <c r="D157" s="371">
        <v>24100</v>
      </c>
      <c r="E157" s="348" t="s">
        <v>883</v>
      </c>
      <c r="F157" s="71"/>
      <c r="G157" s="335"/>
      <c r="H157" s="170"/>
      <c r="I157" s="72"/>
      <c r="J157" s="72"/>
    </row>
    <row r="158" spans="1:10" ht="12.75">
      <c r="A158" s="396" t="s">
        <v>1031</v>
      </c>
      <c r="B158" s="397" t="s">
        <v>1032</v>
      </c>
      <c r="C158" s="399" t="s">
        <v>1033</v>
      </c>
      <c r="D158" s="371">
        <v>28245</v>
      </c>
      <c r="E158" s="348" t="s">
        <v>883</v>
      </c>
      <c r="F158" s="71"/>
      <c r="G158" s="335"/>
      <c r="H158" s="170"/>
      <c r="I158" s="72"/>
      <c r="J158" s="72"/>
    </row>
    <row r="159" spans="1:10" ht="12.75">
      <c r="A159" s="396" t="s">
        <v>1034</v>
      </c>
      <c r="B159" s="399" t="s">
        <v>1035</v>
      </c>
      <c r="C159" s="399"/>
      <c r="D159" s="371">
        <v>123200</v>
      </c>
      <c r="E159" s="348" t="s">
        <v>883</v>
      </c>
      <c r="F159" s="71"/>
      <c r="G159" s="335"/>
      <c r="H159" s="170"/>
      <c r="I159" s="72"/>
      <c r="J159" s="72"/>
    </row>
    <row r="160" spans="1:10" ht="12.75">
      <c r="A160" s="345"/>
      <c r="B160" s="352"/>
      <c r="C160" s="352"/>
      <c r="D160" s="347"/>
      <c r="E160" s="352"/>
      <c r="F160" s="71"/>
      <c r="G160" s="335"/>
      <c r="H160" s="170"/>
      <c r="I160" s="72"/>
      <c r="J160" s="72"/>
    </row>
    <row r="161" spans="1:10" ht="12.75">
      <c r="A161" s="402" t="s">
        <v>124</v>
      </c>
      <c r="B161" s="403"/>
      <c r="C161" s="403"/>
      <c r="D161" s="404">
        <f>SUM(D132:D160)</f>
        <v>1192854.31</v>
      </c>
      <c r="E161" s="352"/>
      <c r="F161" s="71"/>
      <c r="G161" s="335"/>
      <c r="H161" s="170"/>
      <c r="I161" s="72"/>
      <c r="J161" s="72"/>
    </row>
    <row r="162" spans="1:10" ht="12.75">
      <c r="A162" s="405"/>
      <c r="B162" s="406"/>
      <c r="C162" s="407"/>
      <c r="D162" s="71"/>
      <c r="E162" s="359"/>
      <c r="F162" s="71"/>
      <c r="G162" s="335"/>
      <c r="H162" s="170"/>
      <c r="I162" s="72"/>
      <c r="J162" s="72"/>
    </row>
    <row r="163" spans="1:10" ht="12.75">
      <c r="A163" s="405"/>
      <c r="B163" s="406"/>
      <c r="C163" s="407"/>
      <c r="D163" s="71"/>
      <c r="E163" s="359"/>
      <c r="F163" s="71"/>
      <c r="G163" s="335"/>
      <c r="H163" s="170"/>
      <c r="I163" s="72"/>
      <c r="J163" s="72"/>
    </row>
    <row r="164" spans="1:10" ht="12.75">
      <c r="A164" s="405"/>
      <c r="B164" s="406"/>
      <c r="C164" s="407"/>
      <c r="D164" s="71"/>
      <c r="E164" s="359"/>
      <c r="F164" s="71"/>
      <c r="G164" s="335"/>
      <c r="H164" s="170"/>
      <c r="I164" s="72"/>
      <c r="J164" s="72"/>
    </row>
    <row r="165" spans="1:10" ht="12.75">
      <c r="A165" s="405"/>
      <c r="B165" s="406"/>
      <c r="C165" s="407"/>
      <c r="D165" s="71"/>
      <c r="E165" s="359"/>
      <c r="F165" s="71"/>
      <c r="G165" s="335"/>
      <c r="H165" s="170"/>
      <c r="I165" s="72"/>
      <c r="J165" s="72"/>
    </row>
    <row r="166" spans="1:10" ht="12.75">
      <c r="A166" s="405"/>
      <c r="B166" s="406"/>
      <c r="C166" s="407"/>
      <c r="D166" s="71"/>
      <c r="E166" s="359"/>
      <c r="F166" s="71"/>
      <c r="G166" s="119"/>
      <c r="H166" s="72"/>
      <c r="I166" s="72"/>
      <c r="J166" s="72"/>
    </row>
    <row r="167" spans="1:10" ht="12.75">
      <c r="A167" s="405"/>
      <c r="B167" s="406"/>
      <c r="C167" s="407"/>
      <c r="D167" s="71"/>
      <c r="E167" s="359"/>
      <c r="F167" s="71"/>
      <c r="G167" s="119"/>
      <c r="H167" s="72"/>
      <c r="I167" s="72"/>
      <c r="J167" s="72"/>
    </row>
    <row r="168" spans="1:10" ht="25.5" customHeight="1">
      <c r="A168" s="405"/>
      <c r="B168" s="406"/>
      <c r="C168" s="407"/>
      <c r="D168" s="71"/>
      <c r="E168" s="359"/>
      <c r="F168" s="163"/>
      <c r="G168" s="128"/>
      <c r="H168" s="164"/>
      <c r="I168" s="72"/>
      <c r="J168" s="72"/>
    </row>
    <row r="169" spans="1:10" ht="12.75">
      <c r="A169" s="356"/>
      <c r="B169" s="72"/>
      <c r="C169" s="72"/>
      <c r="D169" s="358"/>
      <c r="E169" s="72"/>
      <c r="F169" s="71"/>
      <c r="G169" s="119"/>
      <c r="H169" s="72"/>
      <c r="I169" s="72"/>
      <c r="J169" s="72"/>
    </row>
    <row r="170" spans="1:10" ht="12.75">
      <c r="A170" s="376"/>
      <c r="B170" s="119"/>
      <c r="C170" s="119"/>
      <c r="D170" s="377"/>
      <c r="E170" s="72"/>
      <c r="F170" s="71"/>
      <c r="G170" s="335"/>
      <c r="H170" s="72"/>
      <c r="I170" s="72"/>
      <c r="J170" s="72"/>
    </row>
    <row r="171" spans="1:10" ht="12.75">
      <c r="A171" s="72"/>
      <c r="B171" s="72"/>
      <c r="C171" s="72"/>
      <c r="D171" s="71"/>
      <c r="E171" s="71"/>
      <c r="F171" s="71"/>
      <c r="G171" s="335"/>
      <c r="H171" s="166"/>
      <c r="I171" s="72"/>
      <c r="J171" s="72"/>
    </row>
    <row r="172" spans="1:10" ht="12.75">
      <c r="A172" s="72"/>
      <c r="B172" s="72"/>
      <c r="C172" s="72"/>
      <c r="D172" s="71"/>
      <c r="E172" s="71"/>
      <c r="F172" s="71"/>
      <c r="G172" s="335"/>
      <c r="H172" s="166"/>
      <c r="I172" s="72"/>
      <c r="J172" s="72"/>
    </row>
    <row r="173" spans="1:10" ht="12.75">
      <c r="A173" s="72"/>
      <c r="B173" s="72"/>
      <c r="C173" s="72"/>
      <c r="D173" s="71"/>
      <c r="E173" s="71"/>
      <c r="F173" s="71"/>
      <c r="G173" s="335"/>
      <c r="H173" s="166"/>
      <c r="I173" s="72"/>
      <c r="J173" s="72"/>
    </row>
    <row r="174" spans="1:10" ht="12.75">
      <c r="A174" s="72"/>
      <c r="B174" s="170"/>
      <c r="C174" s="72"/>
      <c r="D174" s="71"/>
      <c r="E174" s="71"/>
      <c r="F174" s="71"/>
      <c r="G174" s="335"/>
      <c r="H174" s="166"/>
      <c r="I174" s="72"/>
      <c r="J174" s="72"/>
    </row>
    <row r="175" spans="1:10" ht="12.75">
      <c r="A175" s="170"/>
      <c r="B175" s="170"/>
      <c r="C175" s="72"/>
      <c r="D175" s="71"/>
      <c r="E175" s="71"/>
      <c r="F175" s="71"/>
      <c r="G175" s="335"/>
      <c r="H175" s="166"/>
      <c r="I175" s="72"/>
      <c r="J175" s="72"/>
    </row>
    <row r="176" spans="1:10" ht="12.75">
      <c r="A176" s="162"/>
      <c r="B176" s="170"/>
      <c r="C176" s="72"/>
      <c r="D176" s="71"/>
      <c r="E176" s="71"/>
      <c r="F176" s="71"/>
      <c r="G176" s="366"/>
      <c r="H176" s="166"/>
      <c r="I176" s="72"/>
      <c r="J176" s="72"/>
    </row>
    <row r="177" spans="1:10" ht="12.75">
      <c r="A177" s="170"/>
      <c r="B177" s="170"/>
      <c r="C177" s="72"/>
      <c r="D177" s="71"/>
      <c r="E177" s="71"/>
      <c r="F177" s="71"/>
      <c r="G177" s="335"/>
      <c r="H177" s="170"/>
      <c r="I177" s="72"/>
      <c r="J177" s="72"/>
    </row>
    <row r="178" spans="1:10" ht="12.75">
      <c r="A178" s="72"/>
      <c r="B178" s="72"/>
      <c r="C178" s="72"/>
      <c r="D178" s="71"/>
      <c r="E178" s="71"/>
      <c r="F178" s="71"/>
      <c r="G178" s="119"/>
      <c r="H178" s="170"/>
      <c r="I178" s="72"/>
      <c r="J178" s="72"/>
    </row>
    <row r="179" spans="1:10" ht="12.75">
      <c r="A179" s="170"/>
      <c r="B179" s="170"/>
      <c r="C179" s="72"/>
      <c r="D179" s="71"/>
      <c r="E179" s="71"/>
      <c r="F179" s="71"/>
      <c r="G179" s="335"/>
      <c r="H179" s="170"/>
      <c r="I179" s="72"/>
      <c r="J179" s="72"/>
    </row>
    <row r="180" spans="1:10" ht="12.75">
      <c r="A180" s="170"/>
      <c r="B180" s="170"/>
      <c r="C180" s="72"/>
      <c r="D180" s="71"/>
      <c r="E180" s="71"/>
      <c r="F180" s="71"/>
      <c r="G180" s="335"/>
      <c r="H180" s="170"/>
      <c r="I180" s="72"/>
      <c r="J180" s="72"/>
    </row>
    <row r="181" spans="1:10" ht="12.75">
      <c r="A181" s="72"/>
      <c r="B181" s="72"/>
      <c r="C181" s="72"/>
      <c r="D181" s="71"/>
      <c r="E181" s="71"/>
      <c r="F181" s="71"/>
      <c r="G181" s="119"/>
      <c r="H181" s="72"/>
      <c r="I181" s="72"/>
      <c r="J181" s="72"/>
    </row>
    <row r="182" spans="1:10" ht="12.75">
      <c r="A182" s="72"/>
      <c r="B182" s="72"/>
      <c r="C182" s="72"/>
      <c r="D182" s="71"/>
      <c r="E182" s="71"/>
      <c r="F182" s="71"/>
      <c r="G182" s="119"/>
      <c r="H182" s="72"/>
      <c r="I182" s="72"/>
      <c r="J182" s="72"/>
    </row>
    <row r="183" spans="1:10" ht="12.75">
      <c r="A183" s="72"/>
      <c r="B183" s="72"/>
      <c r="C183" s="72"/>
      <c r="D183" s="71"/>
      <c r="E183" s="71"/>
      <c r="F183" s="71"/>
      <c r="G183" s="119"/>
      <c r="H183" s="72"/>
      <c r="I183" s="72"/>
      <c r="J183" s="72"/>
    </row>
    <row r="184" spans="1:10" ht="12.75">
      <c r="A184" s="172"/>
      <c r="B184" s="172"/>
      <c r="C184" s="72"/>
      <c r="D184" s="71"/>
      <c r="E184" s="71"/>
      <c r="F184" s="71"/>
      <c r="G184" s="119"/>
      <c r="H184" s="72"/>
      <c r="I184" s="72"/>
      <c r="J184" s="72"/>
    </row>
    <row r="185" spans="1:10" ht="12.75">
      <c r="A185" s="72"/>
      <c r="B185" s="72"/>
      <c r="C185" s="72"/>
      <c r="D185" s="71"/>
      <c r="E185" s="71"/>
      <c r="F185" s="71"/>
      <c r="G185" s="119"/>
      <c r="H185" s="72"/>
      <c r="I185" s="72"/>
      <c r="J185" s="72"/>
    </row>
    <row r="186" spans="1:10" ht="12.75">
      <c r="A186" s="162"/>
      <c r="B186" s="162"/>
      <c r="C186" s="162"/>
      <c r="D186" s="163"/>
      <c r="E186" s="163"/>
      <c r="F186" s="163"/>
      <c r="G186" s="128"/>
      <c r="H186" s="162"/>
      <c r="I186" s="72"/>
      <c r="J186" s="72"/>
    </row>
    <row r="187" spans="1:10" ht="12.75">
      <c r="A187" s="72"/>
      <c r="B187" s="72"/>
      <c r="C187" s="72"/>
      <c r="D187" s="71"/>
      <c r="E187" s="71"/>
      <c r="F187" s="71"/>
      <c r="G187" s="119"/>
      <c r="H187" s="72"/>
      <c r="I187" s="72"/>
      <c r="J187" s="72"/>
    </row>
    <row r="188" spans="1:10" ht="12.75">
      <c r="A188" s="72"/>
      <c r="B188" s="72"/>
      <c r="C188" s="72"/>
      <c r="D188" s="71"/>
      <c r="E188" s="71"/>
      <c r="F188" s="71"/>
      <c r="G188" s="119"/>
      <c r="H188" s="72"/>
      <c r="I188" s="72"/>
      <c r="J188" s="72"/>
    </row>
    <row r="189" spans="1:10" ht="12.75">
      <c r="A189" s="170"/>
      <c r="B189" s="170"/>
      <c r="C189" s="72"/>
      <c r="D189" s="71"/>
      <c r="E189" s="71"/>
      <c r="F189" s="71"/>
      <c r="G189" s="335"/>
      <c r="H189" s="166"/>
      <c r="I189" s="72"/>
      <c r="J189" s="72"/>
    </row>
    <row r="190" spans="1:10" ht="12.75">
      <c r="A190" s="170"/>
      <c r="B190" s="170"/>
      <c r="C190" s="72"/>
      <c r="D190" s="71"/>
      <c r="E190" s="71"/>
      <c r="F190" s="71"/>
      <c r="G190" s="335"/>
      <c r="H190" s="166"/>
      <c r="I190" s="72"/>
      <c r="J190" s="72"/>
    </row>
    <row r="191" spans="1:10" ht="12.75">
      <c r="A191" s="170"/>
      <c r="B191" s="170"/>
      <c r="C191" s="72"/>
      <c r="D191" s="71"/>
      <c r="E191" s="71"/>
      <c r="F191" s="71"/>
      <c r="G191" s="335"/>
      <c r="H191" s="166"/>
      <c r="I191" s="72"/>
      <c r="J191" s="72"/>
    </row>
    <row r="192" spans="1:10" ht="12.75">
      <c r="A192" s="170"/>
      <c r="B192" s="170"/>
      <c r="C192" s="72"/>
      <c r="D192" s="71"/>
      <c r="E192" s="71"/>
      <c r="F192" s="71"/>
      <c r="G192" s="335"/>
      <c r="H192" s="166"/>
      <c r="I192" s="72"/>
      <c r="J192" s="72"/>
    </row>
    <row r="193" spans="1:10" ht="12.75">
      <c r="A193" s="170"/>
      <c r="B193" s="170"/>
      <c r="C193" s="72"/>
      <c r="D193" s="71"/>
      <c r="E193" s="71"/>
      <c r="F193" s="71"/>
      <c r="G193" s="335"/>
      <c r="H193" s="166"/>
      <c r="I193" s="72"/>
      <c r="J193" s="72"/>
    </row>
    <row r="194" spans="1:10" ht="12.75">
      <c r="A194" s="170"/>
      <c r="B194" s="170"/>
      <c r="C194" s="72"/>
      <c r="D194" s="71"/>
      <c r="E194" s="71"/>
      <c r="F194" s="71"/>
      <c r="G194" s="335"/>
      <c r="H194" s="166"/>
      <c r="I194" s="72"/>
      <c r="J194" s="72"/>
    </row>
    <row r="195" spans="1:10" ht="12.75">
      <c r="A195" s="170"/>
      <c r="B195" s="170"/>
      <c r="C195" s="72"/>
      <c r="D195" s="71"/>
      <c r="E195" s="71"/>
      <c r="F195" s="71"/>
      <c r="G195" s="335"/>
      <c r="H195" s="166"/>
      <c r="I195" s="72"/>
      <c r="J195" s="72"/>
    </row>
    <row r="196" spans="1:10" ht="12.75">
      <c r="A196" s="170"/>
      <c r="B196" s="170"/>
      <c r="C196" s="170"/>
      <c r="D196" s="171"/>
      <c r="E196" s="171"/>
      <c r="F196" s="171"/>
      <c r="G196" s="335"/>
      <c r="H196" s="166"/>
      <c r="I196" s="72"/>
      <c r="J196" s="72"/>
    </row>
    <row r="197" spans="1:10" ht="12.75">
      <c r="A197" s="170"/>
      <c r="B197" s="170"/>
      <c r="C197" s="72"/>
      <c r="D197" s="71"/>
      <c r="E197" s="71"/>
      <c r="F197" s="71"/>
      <c r="G197" s="335"/>
      <c r="H197" s="166"/>
      <c r="I197" s="72"/>
      <c r="J197" s="72"/>
    </row>
    <row r="198" spans="1:10" ht="12.75">
      <c r="A198" s="170"/>
      <c r="B198" s="170"/>
      <c r="C198" s="72"/>
      <c r="D198" s="71"/>
      <c r="E198" s="71"/>
      <c r="F198" s="71"/>
      <c r="G198" s="335"/>
      <c r="H198" s="166"/>
      <c r="I198" s="72"/>
      <c r="J198" s="72"/>
    </row>
    <row r="199" spans="1:10" ht="12.75">
      <c r="A199" s="170"/>
      <c r="B199" s="170"/>
      <c r="C199" s="72"/>
      <c r="D199" s="71"/>
      <c r="E199" s="71"/>
      <c r="F199" s="71"/>
      <c r="G199" s="335"/>
      <c r="H199" s="166"/>
      <c r="I199" s="72"/>
      <c r="J199" s="72"/>
    </row>
    <row r="200" spans="1:10" ht="12.75">
      <c r="A200" s="170"/>
      <c r="B200" s="170"/>
      <c r="C200" s="72"/>
      <c r="D200" s="71"/>
      <c r="E200" s="71"/>
      <c r="F200" s="71"/>
      <c r="G200" s="335"/>
      <c r="H200" s="170"/>
      <c r="I200" s="72"/>
      <c r="J200" s="72"/>
    </row>
    <row r="201" spans="1:10" ht="12.75">
      <c r="A201" s="172"/>
      <c r="B201" s="172"/>
      <c r="C201" s="72"/>
      <c r="D201" s="71"/>
      <c r="E201" s="71"/>
      <c r="F201" s="71"/>
      <c r="G201" s="119"/>
      <c r="H201" s="72"/>
      <c r="I201" s="72"/>
      <c r="J201" s="72"/>
    </row>
    <row r="202" spans="1:10" ht="12.75">
      <c r="A202" s="72"/>
      <c r="B202" s="72"/>
      <c r="C202" s="72"/>
      <c r="D202" s="71"/>
      <c r="E202" s="71"/>
      <c r="F202" s="71"/>
      <c r="G202" s="119"/>
      <c r="H202" s="72"/>
      <c r="I202" s="72"/>
      <c r="J202" s="72"/>
    </row>
    <row r="203" spans="1:10" ht="20.25" customHeight="1">
      <c r="A203" s="162"/>
      <c r="B203" s="162"/>
      <c r="C203" s="162"/>
      <c r="D203" s="163"/>
      <c r="E203" s="163"/>
      <c r="F203" s="163"/>
      <c r="G203" s="128"/>
      <c r="H203" s="164"/>
      <c r="I203" s="72"/>
      <c r="J203" s="72"/>
    </row>
    <row r="204" spans="1:10" ht="12.75">
      <c r="A204" s="72"/>
      <c r="B204" s="72"/>
      <c r="C204" s="72"/>
      <c r="D204" s="71"/>
      <c r="E204" s="71"/>
      <c r="F204" s="71"/>
      <c r="G204" s="119"/>
      <c r="H204" s="72"/>
      <c r="I204" s="72"/>
      <c r="J204" s="72"/>
    </row>
    <row r="205" spans="1:10" ht="12.75">
      <c r="A205" s="170"/>
      <c r="B205" s="170"/>
      <c r="C205" s="72"/>
      <c r="D205" s="71"/>
      <c r="E205" s="71"/>
      <c r="F205" s="71"/>
      <c r="G205" s="335"/>
      <c r="H205" s="166"/>
      <c r="I205" s="72"/>
      <c r="J205" s="72"/>
    </row>
    <row r="206" spans="1:10" ht="12.75">
      <c r="A206" s="72"/>
      <c r="B206" s="170"/>
      <c r="C206" s="72"/>
      <c r="D206" s="71"/>
      <c r="E206" s="71"/>
      <c r="F206" s="71"/>
      <c r="G206" s="335"/>
      <c r="H206" s="166"/>
      <c r="I206" s="72"/>
      <c r="J206" s="72"/>
    </row>
    <row r="207" spans="1:10" ht="12.75">
      <c r="A207" s="72"/>
      <c r="B207" s="72"/>
      <c r="C207" s="72"/>
      <c r="D207" s="71"/>
      <c r="E207" s="71"/>
      <c r="F207" s="71"/>
      <c r="G207" s="335"/>
      <c r="H207" s="166"/>
      <c r="I207" s="72"/>
      <c r="J207" s="72"/>
    </row>
    <row r="208" spans="1:10" ht="12.75">
      <c r="A208" s="72"/>
      <c r="B208" s="408"/>
      <c r="C208" s="72"/>
      <c r="D208" s="71"/>
      <c r="E208" s="71"/>
      <c r="F208" s="71"/>
      <c r="G208" s="335"/>
      <c r="H208" s="166"/>
      <c r="I208" s="72"/>
      <c r="J208" s="72"/>
    </row>
    <row r="209" spans="1:10" ht="12.75">
      <c r="A209" s="72"/>
      <c r="B209" s="72"/>
      <c r="C209" s="72"/>
      <c r="D209" s="71"/>
      <c r="E209" s="71"/>
      <c r="F209" s="71"/>
      <c r="G209" s="335"/>
      <c r="H209" s="166"/>
      <c r="I209" s="72"/>
      <c r="J209" s="72"/>
    </row>
    <row r="210" spans="1:10" ht="12.75">
      <c r="A210" s="170"/>
      <c r="B210" s="170"/>
      <c r="C210" s="170"/>
      <c r="D210" s="171"/>
      <c r="E210" s="171"/>
      <c r="F210" s="171"/>
      <c r="G210" s="335"/>
      <c r="H210" s="166"/>
      <c r="I210" s="72"/>
      <c r="J210" s="72"/>
    </row>
    <row r="211" spans="1:10" ht="12.75">
      <c r="A211" s="170"/>
      <c r="B211" s="170"/>
      <c r="C211" s="72"/>
      <c r="D211" s="71"/>
      <c r="E211" s="71"/>
      <c r="F211" s="71"/>
      <c r="G211" s="335"/>
      <c r="H211" s="166"/>
      <c r="I211" s="72"/>
      <c r="J211" s="72"/>
    </row>
    <row r="212" spans="1:10" ht="12.75">
      <c r="A212" s="170"/>
      <c r="B212" s="170"/>
      <c r="C212" s="72"/>
      <c r="D212" s="71"/>
      <c r="E212" s="71"/>
      <c r="F212" s="71"/>
      <c r="G212" s="335"/>
      <c r="H212" s="166"/>
      <c r="I212" s="72"/>
      <c r="J212" s="72"/>
    </row>
    <row r="213" spans="1:10" ht="12.75">
      <c r="A213" s="162"/>
      <c r="B213" s="170"/>
      <c r="C213" s="72"/>
      <c r="D213" s="71"/>
      <c r="E213" s="71"/>
      <c r="F213" s="71"/>
      <c r="G213" s="366"/>
      <c r="H213" s="166"/>
      <c r="I213" s="72"/>
      <c r="J213" s="72"/>
    </row>
    <row r="214" spans="1:10" ht="12.75">
      <c r="A214" s="170"/>
      <c r="B214" s="170"/>
      <c r="C214" s="72"/>
      <c r="D214" s="71"/>
      <c r="E214" s="71"/>
      <c r="F214" s="71"/>
      <c r="G214" s="335"/>
      <c r="H214" s="166"/>
      <c r="I214" s="72"/>
      <c r="J214" s="72"/>
    </row>
    <row r="215" spans="1:10" ht="12.75">
      <c r="A215" s="170"/>
      <c r="B215" s="170"/>
      <c r="C215" s="72"/>
      <c r="D215" s="71"/>
      <c r="E215" s="71"/>
      <c r="F215" s="71"/>
      <c r="G215" s="335"/>
      <c r="H215" s="166"/>
      <c r="I215" s="72"/>
      <c r="J215" s="72"/>
    </row>
    <row r="216" spans="1:10" ht="12.75">
      <c r="A216" s="170"/>
      <c r="B216" s="170"/>
      <c r="C216" s="72"/>
      <c r="D216" s="71"/>
      <c r="E216" s="71"/>
      <c r="F216" s="71"/>
      <c r="G216" s="335"/>
      <c r="H216" s="166"/>
      <c r="I216" s="72"/>
      <c r="J216" s="72"/>
    </row>
    <row r="217" spans="1:10" ht="12.75">
      <c r="A217" s="170"/>
      <c r="B217" s="170"/>
      <c r="C217" s="72"/>
      <c r="D217" s="71"/>
      <c r="E217" s="71"/>
      <c r="F217" s="71"/>
      <c r="G217" s="335"/>
      <c r="H217" s="170"/>
      <c r="I217" s="72"/>
      <c r="J217" s="72"/>
    </row>
    <row r="218" spans="1:10" ht="12.75">
      <c r="A218" s="72"/>
      <c r="B218" s="72"/>
      <c r="C218" s="72"/>
      <c r="D218" s="71"/>
      <c r="E218" s="71"/>
      <c r="F218" s="71"/>
      <c r="G218" s="119"/>
      <c r="H218" s="170"/>
      <c r="I218" s="72"/>
      <c r="J218" s="72"/>
    </row>
    <row r="219" spans="1:10" ht="12.75">
      <c r="A219" s="170"/>
      <c r="B219" s="170"/>
      <c r="C219" s="72"/>
      <c r="D219" s="71"/>
      <c r="E219" s="71"/>
      <c r="F219" s="71"/>
      <c r="G219" s="335"/>
      <c r="H219" s="170"/>
      <c r="I219" s="72"/>
      <c r="J219" s="72"/>
    </row>
    <row r="220" spans="1:10" ht="12.75">
      <c r="A220" s="170"/>
      <c r="B220" s="170"/>
      <c r="C220" s="72"/>
      <c r="D220" s="71"/>
      <c r="E220" s="71"/>
      <c r="F220" s="71"/>
      <c r="G220" s="335"/>
      <c r="H220" s="170"/>
      <c r="I220" s="72"/>
      <c r="J220" s="72"/>
    </row>
    <row r="221" spans="1:10" ht="12.75">
      <c r="A221" s="170"/>
      <c r="B221" s="170"/>
      <c r="C221" s="170"/>
      <c r="D221" s="171"/>
      <c r="E221" s="171"/>
      <c r="F221" s="171"/>
      <c r="G221" s="335"/>
      <c r="H221" s="170"/>
      <c r="I221" s="170"/>
      <c r="J221" s="72"/>
    </row>
    <row r="222" spans="1:10" ht="12.75">
      <c r="A222" s="170"/>
      <c r="B222" s="170"/>
      <c r="C222" s="170"/>
      <c r="D222" s="171"/>
      <c r="E222" s="171"/>
      <c r="F222" s="171"/>
      <c r="G222" s="335"/>
      <c r="H222" s="170"/>
      <c r="I222" s="170"/>
      <c r="J222" s="72"/>
    </row>
    <row r="223" spans="1:10" ht="12.75">
      <c r="A223" s="170"/>
      <c r="B223" s="170"/>
      <c r="C223" s="72"/>
      <c r="D223" s="71"/>
      <c r="E223" s="71"/>
      <c r="F223" s="71"/>
      <c r="G223" s="335"/>
      <c r="H223" s="166"/>
      <c r="I223" s="72"/>
      <c r="J223" s="72"/>
    </row>
    <row r="224" spans="1:10" ht="12.75">
      <c r="A224" s="170"/>
      <c r="B224" s="170"/>
      <c r="C224" s="72"/>
      <c r="D224" s="71"/>
      <c r="E224" s="71"/>
      <c r="F224" s="71"/>
      <c r="G224" s="335"/>
      <c r="H224" s="166"/>
      <c r="I224" s="72"/>
      <c r="J224" s="72"/>
    </row>
    <row r="225" spans="1:10" ht="12.75">
      <c r="A225" s="170"/>
      <c r="B225" s="170"/>
      <c r="C225" s="72"/>
      <c r="D225" s="71"/>
      <c r="E225" s="71"/>
      <c r="F225" s="71"/>
      <c r="G225" s="335"/>
      <c r="H225" s="166"/>
      <c r="I225" s="72"/>
      <c r="J225" s="72"/>
    </row>
    <row r="226" spans="1:10" ht="12.75">
      <c r="A226" s="170"/>
      <c r="B226" s="170"/>
      <c r="C226" s="72"/>
      <c r="D226" s="71"/>
      <c r="E226" s="71"/>
      <c r="F226" s="71"/>
      <c r="G226" s="335"/>
      <c r="H226" s="170"/>
      <c r="I226" s="72"/>
      <c r="J226" s="72"/>
    </row>
    <row r="227" spans="1:10" ht="12.75">
      <c r="A227" s="162"/>
      <c r="B227" s="170"/>
      <c r="C227" s="72"/>
      <c r="D227" s="71"/>
      <c r="E227" s="71"/>
      <c r="F227" s="71"/>
      <c r="G227" s="366"/>
      <c r="H227" s="170"/>
      <c r="I227" s="72"/>
      <c r="J227" s="72"/>
    </row>
    <row r="228" spans="1:10" ht="12.75">
      <c r="A228" s="170"/>
      <c r="B228" s="170"/>
      <c r="C228" s="72"/>
      <c r="D228" s="71"/>
      <c r="E228" s="71"/>
      <c r="F228" s="71"/>
      <c r="G228" s="335"/>
      <c r="H228" s="170"/>
      <c r="I228" s="72"/>
      <c r="J228" s="72"/>
    </row>
    <row r="229" spans="1:10" ht="12.75">
      <c r="A229" s="170"/>
      <c r="B229" s="170"/>
      <c r="C229" s="72"/>
      <c r="D229" s="71"/>
      <c r="E229" s="71"/>
      <c r="F229" s="71"/>
      <c r="G229" s="335"/>
      <c r="H229" s="170"/>
      <c r="I229" s="72"/>
      <c r="J229" s="72"/>
    </row>
    <row r="230" spans="1:10" ht="12.75">
      <c r="A230" s="72"/>
      <c r="B230" s="72"/>
      <c r="C230" s="72"/>
      <c r="D230" s="71"/>
      <c r="E230" s="71"/>
      <c r="F230" s="71"/>
      <c r="G230" s="119"/>
      <c r="H230" s="72"/>
      <c r="I230" s="72"/>
      <c r="J230" s="72"/>
    </row>
    <row r="231" spans="1:10" ht="12.75">
      <c r="A231" s="72"/>
      <c r="B231" s="72"/>
      <c r="C231" s="72"/>
      <c r="D231" s="71"/>
      <c r="E231" s="71"/>
      <c r="F231" s="71"/>
      <c r="G231" s="119"/>
      <c r="H231" s="72"/>
      <c r="I231" s="72"/>
      <c r="J231" s="72"/>
    </row>
    <row r="232" spans="1:10" ht="12.75">
      <c r="A232" s="72"/>
      <c r="B232" s="72"/>
      <c r="C232" s="72"/>
      <c r="D232" s="71"/>
      <c r="E232" s="71"/>
      <c r="F232" s="71"/>
      <c r="G232" s="119"/>
      <c r="H232" s="72"/>
      <c r="I232" s="72"/>
      <c r="J232" s="72"/>
    </row>
    <row r="233" spans="1:10" ht="12.75">
      <c r="A233" s="72"/>
      <c r="B233" s="72"/>
      <c r="C233" s="72"/>
      <c r="D233" s="71"/>
      <c r="E233" s="71"/>
      <c r="F233" s="71"/>
      <c r="G233" s="119"/>
      <c r="H233" s="72"/>
      <c r="I233" s="72"/>
      <c r="J233" s="72"/>
    </row>
    <row r="234" spans="1:10" ht="12.75">
      <c r="A234" s="72"/>
      <c r="B234" s="72"/>
      <c r="C234" s="72"/>
      <c r="D234" s="71"/>
      <c r="E234" s="71"/>
      <c r="F234" s="71"/>
      <c r="G234" s="119"/>
      <c r="H234" s="72"/>
      <c r="I234" s="72"/>
      <c r="J234" s="72"/>
    </row>
    <row r="235" spans="1:10" ht="12.75">
      <c r="A235" s="72"/>
      <c r="B235" s="72"/>
      <c r="C235" s="72"/>
      <c r="D235" s="71"/>
      <c r="E235" s="71"/>
      <c r="F235" s="71"/>
      <c r="G235" s="119"/>
      <c r="H235" s="72"/>
      <c r="I235" s="72"/>
      <c r="J235" s="72"/>
    </row>
    <row r="236" spans="1:10" ht="12.75">
      <c r="A236" s="72"/>
      <c r="B236" s="72"/>
      <c r="C236" s="72"/>
      <c r="D236" s="71"/>
      <c r="E236" s="71"/>
      <c r="F236" s="71"/>
      <c r="G236" s="119"/>
      <c r="H236" s="72"/>
      <c r="I236" s="72"/>
      <c r="J236" s="72"/>
    </row>
    <row r="237" spans="1:10" ht="12.75">
      <c r="A237" s="72"/>
      <c r="B237" s="72"/>
      <c r="C237" s="72"/>
      <c r="D237" s="71"/>
      <c r="E237" s="71"/>
      <c r="F237" s="71"/>
      <c r="G237" s="119"/>
      <c r="H237" s="72"/>
      <c r="I237" s="72"/>
      <c r="J237" s="72"/>
    </row>
    <row r="238" spans="1:10" ht="12.75">
      <c r="A238" s="72"/>
      <c r="B238" s="72"/>
      <c r="C238" s="72"/>
      <c r="D238" s="71"/>
      <c r="E238" s="71"/>
      <c r="F238" s="71"/>
      <c r="G238" s="119"/>
      <c r="H238" s="72"/>
      <c r="I238" s="72"/>
      <c r="J238" s="72"/>
    </row>
    <row r="239" spans="1:10" ht="12.75">
      <c r="A239" s="72"/>
      <c r="B239" s="72"/>
      <c r="C239" s="72"/>
      <c r="D239" s="71"/>
      <c r="E239" s="71"/>
      <c r="F239" s="71"/>
      <c r="G239" s="119"/>
      <c r="H239" s="72"/>
      <c r="I239" s="72"/>
      <c r="J239" s="72"/>
    </row>
    <row r="240" spans="1:10" ht="12.75">
      <c r="A240" s="72"/>
      <c r="B240" s="72"/>
      <c r="C240" s="72"/>
      <c r="D240" s="71"/>
      <c r="E240" s="71"/>
      <c r="F240" s="71"/>
      <c r="G240" s="119"/>
      <c r="H240" s="72"/>
      <c r="I240" s="72"/>
      <c r="J240" s="72"/>
    </row>
    <row r="241" spans="1:10" ht="12.75">
      <c r="A241" s="72"/>
      <c r="B241" s="72"/>
      <c r="C241" s="72"/>
      <c r="D241" s="71"/>
      <c r="E241" s="71"/>
      <c r="F241" s="71"/>
      <c r="G241" s="119"/>
      <c r="H241" s="72"/>
      <c r="I241" s="72"/>
      <c r="J241" s="72"/>
    </row>
    <row r="242" spans="1:10" ht="12.75">
      <c r="A242" s="172"/>
      <c r="B242" s="172"/>
      <c r="C242" s="72"/>
      <c r="D242" s="71"/>
      <c r="E242" s="71"/>
      <c r="F242" s="71"/>
      <c r="G242" s="119"/>
      <c r="H242" s="72"/>
      <c r="I242" s="72"/>
      <c r="J242" s="72"/>
    </row>
    <row r="243" spans="1:10" ht="12.75">
      <c r="A243" s="72"/>
      <c r="B243" s="72"/>
      <c r="C243" s="72"/>
      <c r="D243" s="71"/>
      <c r="E243" s="71"/>
      <c r="F243" s="71"/>
      <c r="G243" s="119"/>
      <c r="H243" s="72"/>
      <c r="I243" s="72"/>
      <c r="J243" s="72"/>
    </row>
    <row r="244" spans="1:10" ht="22.5" customHeight="1">
      <c r="A244" s="162"/>
      <c r="B244" s="162"/>
      <c r="C244" s="162"/>
      <c r="D244" s="163"/>
      <c r="E244" s="163"/>
      <c r="F244" s="163"/>
      <c r="G244" s="128"/>
      <c r="H244" s="164"/>
      <c r="I244" s="72"/>
      <c r="J244" s="72"/>
    </row>
    <row r="245" spans="1:10" ht="12.75">
      <c r="A245" s="72"/>
      <c r="B245" s="72"/>
      <c r="C245" s="72"/>
      <c r="D245" s="71"/>
      <c r="E245" s="71"/>
      <c r="F245" s="71"/>
      <c r="G245" s="119"/>
      <c r="H245" s="72"/>
      <c r="I245" s="72"/>
      <c r="J245" s="72"/>
    </row>
    <row r="246" spans="1:10" ht="12.75">
      <c r="A246" s="72"/>
      <c r="B246" s="72"/>
      <c r="C246" s="72"/>
      <c r="D246" s="71"/>
      <c r="E246" s="71"/>
      <c r="F246" s="71"/>
      <c r="G246" s="335"/>
      <c r="H246" s="166"/>
      <c r="I246" s="72"/>
      <c r="J246" s="72"/>
    </row>
    <row r="247" spans="1:10" ht="12.75">
      <c r="A247" s="170"/>
      <c r="B247" s="170"/>
      <c r="C247" s="72"/>
      <c r="D247" s="71"/>
      <c r="E247" s="71"/>
      <c r="F247" s="71"/>
      <c r="G247" s="335"/>
      <c r="H247" s="166"/>
      <c r="I247" s="72"/>
      <c r="J247" s="72"/>
    </row>
    <row r="248" spans="1:10" ht="12.75">
      <c r="A248" s="170"/>
      <c r="B248" s="170"/>
      <c r="C248" s="72"/>
      <c r="D248" s="71"/>
      <c r="E248" s="71"/>
      <c r="F248" s="71"/>
      <c r="G248" s="335"/>
      <c r="H248" s="166"/>
      <c r="I248" s="72"/>
      <c r="J248" s="72"/>
    </row>
    <row r="249" spans="1:10" ht="12.75">
      <c r="A249" s="170"/>
      <c r="B249" s="170"/>
      <c r="C249" s="72"/>
      <c r="D249" s="71"/>
      <c r="E249" s="71"/>
      <c r="F249" s="71"/>
      <c r="G249" s="335"/>
      <c r="H249" s="166"/>
      <c r="I249" s="72"/>
      <c r="J249" s="72"/>
    </row>
    <row r="250" spans="1:10" ht="12.75">
      <c r="A250" s="170"/>
      <c r="B250" s="170"/>
      <c r="C250" s="170"/>
      <c r="D250" s="171"/>
      <c r="E250" s="171"/>
      <c r="F250" s="171"/>
      <c r="G250" s="335"/>
      <c r="H250" s="166"/>
      <c r="I250" s="72"/>
      <c r="J250" s="72"/>
    </row>
    <row r="251" spans="1:10" ht="12.75">
      <c r="A251" s="72"/>
      <c r="B251" s="170"/>
      <c r="C251" s="72"/>
      <c r="D251" s="71"/>
      <c r="E251" s="71"/>
      <c r="F251" s="71"/>
      <c r="G251" s="335"/>
      <c r="H251" s="166"/>
      <c r="I251" s="72"/>
      <c r="J251" s="72"/>
    </row>
    <row r="252" spans="1:10" ht="12.75">
      <c r="A252" s="170"/>
      <c r="B252" s="170"/>
      <c r="C252" s="72"/>
      <c r="D252" s="71"/>
      <c r="E252" s="71"/>
      <c r="F252" s="71"/>
      <c r="G252" s="335"/>
      <c r="H252" s="166"/>
      <c r="I252" s="72"/>
      <c r="J252" s="72"/>
    </row>
    <row r="253" spans="1:10" ht="12.75">
      <c r="A253" s="170"/>
      <c r="B253" s="170"/>
      <c r="C253" s="72"/>
      <c r="D253" s="71"/>
      <c r="E253" s="71"/>
      <c r="F253" s="71"/>
      <c r="G253" s="335"/>
      <c r="H253" s="166"/>
      <c r="I253" s="72"/>
      <c r="J253" s="72"/>
    </row>
    <row r="254" spans="1:10" ht="12.75">
      <c r="A254" s="170"/>
      <c r="B254" s="170"/>
      <c r="C254" s="72"/>
      <c r="D254" s="71"/>
      <c r="E254" s="71"/>
      <c r="F254" s="71"/>
      <c r="G254" s="335"/>
      <c r="H254" s="170"/>
      <c r="I254" s="72"/>
      <c r="J254" s="72"/>
    </row>
    <row r="255" spans="1:10" ht="12.75">
      <c r="A255" s="170"/>
      <c r="B255" s="170"/>
      <c r="C255" s="72"/>
      <c r="D255" s="71"/>
      <c r="E255" s="71"/>
      <c r="F255" s="71"/>
      <c r="G255" s="335"/>
      <c r="H255" s="170"/>
      <c r="I255" s="72"/>
      <c r="J255" s="72"/>
    </row>
    <row r="256" spans="1:10" ht="12.75">
      <c r="A256" s="162"/>
      <c r="B256" s="170"/>
      <c r="C256" s="72"/>
      <c r="D256" s="71"/>
      <c r="E256" s="71"/>
      <c r="F256" s="71"/>
      <c r="G256" s="366"/>
      <c r="H256" s="170"/>
      <c r="I256" s="72"/>
      <c r="J256" s="72"/>
    </row>
    <row r="257" spans="1:10" ht="12.75">
      <c r="A257" s="170"/>
      <c r="B257" s="170"/>
      <c r="C257" s="72"/>
      <c r="D257" s="71"/>
      <c r="E257" s="71"/>
      <c r="F257" s="71"/>
      <c r="G257" s="335"/>
      <c r="H257" s="170"/>
      <c r="I257" s="72"/>
      <c r="J257" s="72"/>
    </row>
    <row r="258" spans="1:10" ht="12.75">
      <c r="A258" s="170"/>
      <c r="B258" s="170"/>
      <c r="C258" s="72"/>
      <c r="D258" s="71"/>
      <c r="E258" s="71"/>
      <c r="F258" s="71"/>
      <c r="G258" s="335"/>
      <c r="H258" s="170"/>
      <c r="I258" s="72"/>
      <c r="J258" s="72"/>
    </row>
    <row r="259" spans="1:10" ht="12.75">
      <c r="A259" s="170"/>
      <c r="B259" s="170"/>
      <c r="C259" s="170"/>
      <c r="D259" s="171"/>
      <c r="E259" s="171"/>
      <c r="F259" s="171"/>
      <c r="G259" s="335"/>
      <c r="H259" s="170"/>
      <c r="I259" s="170"/>
      <c r="J259" s="72"/>
    </row>
    <row r="260" spans="1:10" ht="12.75">
      <c r="A260" s="170"/>
      <c r="B260" s="170"/>
      <c r="C260" s="170"/>
      <c r="D260" s="171"/>
      <c r="E260" s="171"/>
      <c r="F260" s="171"/>
      <c r="G260" s="335"/>
      <c r="H260" s="170"/>
      <c r="I260" s="170"/>
      <c r="J260" s="72"/>
    </row>
    <row r="261" spans="1:10" ht="12.75">
      <c r="A261" s="170"/>
      <c r="B261" s="170"/>
      <c r="C261" s="170"/>
      <c r="D261" s="171"/>
      <c r="E261" s="171"/>
      <c r="F261" s="171"/>
      <c r="G261" s="335"/>
      <c r="H261" s="170"/>
      <c r="I261" s="170"/>
      <c r="J261" s="72"/>
    </row>
    <row r="262" spans="1:10" ht="12.75">
      <c r="A262" s="170"/>
      <c r="B262" s="170"/>
      <c r="C262" s="72"/>
      <c r="D262" s="71"/>
      <c r="E262" s="71"/>
      <c r="F262" s="71"/>
      <c r="G262" s="335"/>
      <c r="H262" s="166"/>
      <c r="I262" s="72"/>
      <c r="J262" s="72"/>
    </row>
    <row r="263" spans="1:10" ht="12.75">
      <c r="A263" s="170"/>
      <c r="B263" s="170"/>
      <c r="C263" s="72"/>
      <c r="D263" s="71"/>
      <c r="E263" s="71"/>
      <c r="F263" s="71"/>
      <c r="G263" s="335"/>
      <c r="H263" s="166"/>
      <c r="I263" s="72"/>
      <c r="J263" s="72"/>
    </row>
    <row r="264" spans="1:10" ht="12.75">
      <c r="A264" s="170"/>
      <c r="B264" s="170"/>
      <c r="C264" s="72"/>
      <c r="D264" s="71"/>
      <c r="E264" s="71"/>
      <c r="F264" s="71"/>
      <c r="G264" s="335"/>
      <c r="H264" s="166"/>
      <c r="I264" s="72"/>
      <c r="J264" s="72"/>
    </row>
    <row r="265" spans="1:10" ht="12.75">
      <c r="A265" s="170"/>
      <c r="B265" s="170"/>
      <c r="C265" s="72"/>
      <c r="D265" s="71"/>
      <c r="E265" s="71"/>
      <c r="F265" s="71"/>
      <c r="G265" s="335"/>
      <c r="H265" s="166"/>
      <c r="I265" s="72"/>
      <c r="J265" s="72"/>
    </row>
    <row r="266" spans="1:10" ht="12.75">
      <c r="A266" s="170"/>
      <c r="B266" s="170"/>
      <c r="C266" s="72"/>
      <c r="D266" s="71"/>
      <c r="E266" s="71"/>
      <c r="F266" s="71"/>
      <c r="G266" s="335"/>
      <c r="H266" s="166"/>
      <c r="I266" s="72"/>
      <c r="J266" s="72"/>
    </row>
    <row r="267" spans="1:10" ht="12.75">
      <c r="A267" s="170"/>
      <c r="B267" s="170"/>
      <c r="C267" s="72"/>
      <c r="D267" s="71"/>
      <c r="E267" s="71"/>
      <c r="F267" s="71"/>
      <c r="G267" s="335"/>
      <c r="H267" s="166"/>
      <c r="I267" s="72"/>
      <c r="J267" s="72"/>
    </row>
    <row r="268" spans="1:10" ht="12.75">
      <c r="A268" s="170"/>
      <c r="B268" s="170"/>
      <c r="C268" s="72"/>
      <c r="D268" s="71"/>
      <c r="E268" s="71"/>
      <c r="F268" s="71"/>
      <c r="G268" s="335"/>
      <c r="H268" s="166"/>
      <c r="I268" s="72"/>
      <c r="J268" s="72"/>
    </row>
    <row r="269" spans="1:10" ht="12.75">
      <c r="A269" s="170"/>
      <c r="B269" s="170"/>
      <c r="C269" s="72"/>
      <c r="D269" s="71"/>
      <c r="E269" s="71"/>
      <c r="F269" s="71"/>
      <c r="G269" s="335"/>
      <c r="H269" s="166"/>
      <c r="I269" s="72"/>
      <c r="J269" s="72"/>
    </row>
    <row r="270" spans="1:10" ht="12.75">
      <c r="A270" s="170"/>
      <c r="B270" s="170"/>
      <c r="C270" s="72"/>
      <c r="D270" s="71"/>
      <c r="E270" s="71"/>
      <c r="F270" s="71"/>
      <c r="G270" s="335"/>
      <c r="H270" s="166"/>
      <c r="I270" s="72"/>
      <c r="J270" s="72"/>
    </row>
    <row r="271" spans="1:10" ht="12.75">
      <c r="A271" s="170"/>
      <c r="B271" s="170"/>
      <c r="C271" s="72"/>
      <c r="D271" s="71"/>
      <c r="E271" s="71"/>
      <c r="F271" s="71"/>
      <c r="G271" s="335"/>
      <c r="H271" s="166"/>
      <c r="I271" s="72"/>
      <c r="J271" s="72"/>
    </row>
    <row r="272" spans="1:10" ht="12.75">
      <c r="A272" s="170"/>
      <c r="B272" s="170"/>
      <c r="C272" s="72"/>
      <c r="D272" s="71"/>
      <c r="E272" s="71"/>
      <c r="F272" s="71"/>
      <c r="G272" s="335"/>
      <c r="H272" s="166"/>
      <c r="I272" s="72"/>
      <c r="J272" s="72"/>
    </row>
    <row r="273" spans="1:10" ht="12.75">
      <c r="A273" s="170"/>
      <c r="B273" s="170"/>
      <c r="C273" s="72"/>
      <c r="D273" s="71"/>
      <c r="E273" s="71"/>
      <c r="F273" s="71"/>
      <c r="G273" s="335"/>
      <c r="H273" s="166"/>
      <c r="I273" s="72"/>
      <c r="J273" s="72"/>
    </row>
    <row r="274" spans="1:10" ht="12.75">
      <c r="A274" s="170"/>
      <c r="B274" s="170"/>
      <c r="C274" s="72"/>
      <c r="D274" s="71"/>
      <c r="E274" s="71"/>
      <c r="F274" s="71"/>
      <c r="G274" s="335"/>
      <c r="H274" s="166"/>
      <c r="I274" s="72"/>
      <c r="J274" s="72"/>
    </row>
    <row r="275" spans="1:10" ht="12.75">
      <c r="A275" s="170"/>
      <c r="B275" s="170"/>
      <c r="C275" s="72"/>
      <c r="D275" s="71"/>
      <c r="E275" s="71"/>
      <c r="F275" s="71"/>
      <c r="G275" s="335"/>
      <c r="H275" s="166"/>
      <c r="I275" s="72"/>
      <c r="J275" s="72"/>
    </row>
    <row r="276" spans="1:10" ht="12.75">
      <c r="A276" s="170"/>
      <c r="B276" s="170"/>
      <c r="C276" s="72"/>
      <c r="D276" s="71"/>
      <c r="E276" s="71"/>
      <c r="F276" s="71"/>
      <c r="G276" s="335"/>
      <c r="H276" s="166"/>
      <c r="I276" s="72"/>
      <c r="J276" s="72"/>
    </row>
    <row r="277" spans="1:10" ht="12.75">
      <c r="A277" s="170"/>
      <c r="B277" s="170"/>
      <c r="C277" s="72"/>
      <c r="D277" s="71"/>
      <c r="E277" s="71"/>
      <c r="F277" s="71"/>
      <c r="G277" s="335"/>
      <c r="H277" s="166"/>
      <c r="I277" s="72"/>
      <c r="J277" s="72"/>
    </row>
    <row r="278" spans="1:10" ht="12.75">
      <c r="A278" s="172"/>
      <c r="B278" s="172"/>
      <c r="C278" s="72"/>
      <c r="D278" s="71"/>
      <c r="E278" s="71"/>
      <c r="F278" s="71"/>
      <c r="G278" s="119"/>
      <c r="H278" s="166"/>
      <c r="I278" s="72"/>
      <c r="J278" s="72"/>
    </row>
    <row r="279" spans="1:10" ht="12.75">
      <c r="A279" s="72"/>
      <c r="B279" s="72"/>
      <c r="C279" s="72"/>
      <c r="D279" s="71"/>
      <c r="E279" s="71"/>
      <c r="F279" s="71"/>
      <c r="G279" s="119"/>
      <c r="H279" s="72"/>
      <c r="I279" s="72"/>
      <c r="J279" s="72"/>
    </row>
    <row r="280" spans="1:10" ht="18.75" customHeight="1">
      <c r="A280" s="162"/>
      <c r="B280" s="162"/>
      <c r="C280" s="162"/>
      <c r="D280" s="163"/>
      <c r="E280" s="163"/>
      <c r="F280" s="163"/>
      <c r="G280" s="128"/>
      <c r="H280" s="164"/>
      <c r="I280" s="72"/>
      <c r="J280" s="72"/>
    </row>
    <row r="281" spans="1:10" ht="12.75">
      <c r="A281" s="72"/>
      <c r="B281" s="72"/>
      <c r="C281" s="72"/>
      <c r="D281" s="71"/>
      <c r="E281" s="71"/>
      <c r="F281" s="71"/>
      <c r="G281" s="119"/>
      <c r="H281" s="72"/>
      <c r="I281" s="72"/>
      <c r="J281" s="72"/>
    </row>
    <row r="282" spans="1:10" ht="12.75">
      <c r="A282" s="409"/>
      <c r="B282" s="409"/>
      <c r="C282" s="410"/>
      <c r="D282" s="349"/>
      <c r="E282" s="349"/>
      <c r="F282" s="349"/>
      <c r="G282" s="335"/>
      <c r="H282" s="350"/>
      <c r="I282" s="72"/>
      <c r="J282" s="72"/>
    </row>
    <row r="283" spans="1:10" ht="12.75">
      <c r="A283" s="409"/>
      <c r="B283" s="409"/>
      <c r="C283" s="410"/>
      <c r="D283" s="349"/>
      <c r="E283" s="349"/>
      <c r="F283" s="349"/>
      <c r="G283" s="335"/>
      <c r="H283" s="350"/>
      <c r="I283" s="72"/>
      <c r="J283" s="72"/>
    </row>
    <row r="284" spans="1:10" ht="12.75">
      <c r="A284" s="410"/>
      <c r="B284" s="409"/>
      <c r="C284" s="410"/>
      <c r="D284" s="349"/>
      <c r="E284" s="349"/>
      <c r="F284" s="349"/>
      <c r="G284" s="335"/>
      <c r="H284" s="350"/>
      <c r="I284" s="72"/>
      <c r="J284" s="72"/>
    </row>
    <row r="285" spans="1:10" ht="12.75">
      <c r="A285" s="410"/>
      <c r="B285" s="409"/>
      <c r="C285" s="410"/>
      <c r="D285" s="349"/>
      <c r="E285" s="349"/>
      <c r="F285" s="349"/>
      <c r="G285" s="335"/>
      <c r="H285" s="350"/>
      <c r="I285" s="72"/>
      <c r="J285" s="72"/>
    </row>
    <row r="286" spans="1:10" ht="12.75">
      <c r="A286" s="410"/>
      <c r="B286" s="410"/>
      <c r="C286" s="410"/>
      <c r="D286" s="349"/>
      <c r="E286" s="349"/>
      <c r="F286" s="349"/>
      <c r="G286" s="335"/>
      <c r="H286" s="350"/>
      <c r="I286" s="72"/>
      <c r="J286" s="72"/>
    </row>
    <row r="287" spans="1:10" ht="12.75">
      <c r="A287" s="410"/>
      <c r="B287" s="410"/>
      <c r="C287" s="410"/>
      <c r="D287" s="349"/>
      <c r="E287" s="349"/>
      <c r="F287" s="349"/>
      <c r="G287" s="335"/>
      <c r="H287" s="350"/>
      <c r="I287" s="72"/>
      <c r="J287" s="72"/>
    </row>
    <row r="288" spans="1:10" ht="12.75">
      <c r="A288" s="409"/>
      <c r="B288" s="409"/>
      <c r="C288" s="410"/>
      <c r="D288" s="349"/>
      <c r="E288" s="349"/>
      <c r="F288" s="349"/>
      <c r="G288" s="335"/>
      <c r="H288" s="350"/>
      <c r="I288" s="72"/>
      <c r="J288" s="72"/>
    </row>
    <row r="289" spans="1:10" ht="12.75">
      <c r="A289" s="409"/>
      <c r="B289" s="410"/>
      <c r="C289" s="410"/>
      <c r="D289" s="349"/>
      <c r="E289" s="349"/>
      <c r="F289" s="349"/>
      <c r="G289" s="335"/>
      <c r="H289" s="350"/>
      <c r="I289" s="72"/>
      <c r="J289" s="72"/>
    </row>
    <row r="290" spans="1:10" ht="12.75">
      <c r="A290" s="410"/>
      <c r="B290" s="410"/>
      <c r="C290" s="410"/>
      <c r="D290" s="349"/>
      <c r="E290" s="349"/>
      <c r="F290" s="349"/>
      <c r="G290" s="335"/>
      <c r="H290" s="350"/>
      <c r="I290" s="72"/>
      <c r="J290" s="72"/>
    </row>
    <row r="291" spans="1:10" ht="12.75">
      <c r="A291" s="410"/>
      <c r="B291" s="410"/>
      <c r="C291" s="410"/>
      <c r="D291" s="349"/>
      <c r="E291" s="349"/>
      <c r="F291" s="349"/>
      <c r="G291" s="335"/>
      <c r="H291" s="350"/>
      <c r="I291" s="72"/>
      <c r="J291" s="72"/>
    </row>
    <row r="292" spans="1:10" ht="12.75">
      <c r="A292" s="409"/>
      <c r="B292" s="409"/>
      <c r="C292" s="410"/>
      <c r="D292" s="349"/>
      <c r="E292" s="349"/>
      <c r="F292" s="349"/>
      <c r="G292" s="335"/>
      <c r="H292" s="350"/>
      <c r="I292" s="72"/>
      <c r="J292" s="72"/>
    </row>
    <row r="293" spans="1:10" ht="12.75">
      <c r="A293" s="409"/>
      <c r="B293" s="409"/>
      <c r="C293" s="410"/>
      <c r="D293" s="349"/>
      <c r="E293" s="349"/>
      <c r="F293" s="349"/>
      <c r="G293" s="335"/>
      <c r="H293" s="350"/>
      <c r="I293" s="72"/>
      <c r="J293" s="72"/>
    </row>
    <row r="294" spans="1:10" ht="12.75">
      <c r="A294" s="409"/>
      <c r="B294" s="409"/>
      <c r="C294" s="410"/>
      <c r="D294" s="349"/>
      <c r="E294" s="349"/>
      <c r="F294" s="349"/>
      <c r="G294" s="335"/>
      <c r="H294" s="350"/>
      <c r="I294" s="72"/>
      <c r="J294" s="72"/>
    </row>
    <row r="295" spans="1:10" ht="12.75">
      <c r="A295" s="410"/>
      <c r="B295" s="410"/>
      <c r="C295" s="410"/>
      <c r="D295" s="349"/>
      <c r="E295" s="349"/>
      <c r="F295" s="349"/>
      <c r="G295" s="335"/>
      <c r="H295" s="350"/>
      <c r="I295" s="72"/>
      <c r="J295" s="72"/>
    </row>
    <row r="296" spans="1:10" ht="12.75">
      <c r="A296" s="410"/>
      <c r="B296" s="410"/>
      <c r="C296" s="410"/>
      <c r="D296" s="349"/>
      <c r="E296" s="349"/>
      <c r="F296" s="349"/>
      <c r="G296" s="335"/>
      <c r="H296" s="350"/>
      <c r="I296" s="72"/>
      <c r="J296" s="72"/>
    </row>
    <row r="297" spans="1:10" ht="12.75">
      <c r="A297" s="410"/>
      <c r="B297" s="410"/>
      <c r="C297" s="410"/>
      <c r="D297" s="349"/>
      <c r="E297" s="349"/>
      <c r="F297" s="349"/>
      <c r="G297" s="335"/>
      <c r="H297" s="350"/>
      <c r="I297" s="72"/>
      <c r="J297" s="72"/>
    </row>
    <row r="298" spans="1:10" ht="12.75">
      <c r="A298" s="409"/>
      <c r="B298" s="409"/>
      <c r="C298" s="410"/>
      <c r="D298" s="349"/>
      <c r="E298" s="349"/>
      <c r="F298" s="349"/>
      <c r="G298" s="335"/>
      <c r="H298" s="411"/>
      <c r="I298" s="72"/>
      <c r="J298" s="72"/>
    </row>
    <row r="299" spans="1:10" ht="12.75">
      <c r="A299" s="410"/>
      <c r="B299" s="410"/>
      <c r="C299" s="410"/>
      <c r="D299" s="349"/>
      <c r="E299" s="349"/>
      <c r="F299" s="349"/>
      <c r="G299" s="335"/>
      <c r="H299" s="411"/>
      <c r="I299" s="72"/>
      <c r="J299" s="72"/>
    </row>
    <row r="300" spans="1:10" ht="12.75">
      <c r="A300" s="409"/>
      <c r="B300" s="409"/>
      <c r="C300" s="410"/>
      <c r="D300" s="349"/>
      <c r="E300" s="349"/>
      <c r="F300" s="349"/>
      <c r="G300" s="335"/>
      <c r="H300" s="350"/>
      <c r="I300" s="72"/>
      <c r="J300" s="72"/>
    </row>
    <row r="301" spans="1:10" ht="12.75">
      <c r="A301" s="410"/>
      <c r="B301" s="410"/>
      <c r="C301" s="410"/>
      <c r="D301" s="349"/>
      <c r="E301" s="349"/>
      <c r="F301" s="349"/>
      <c r="G301" s="335"/>
      <c r="H301" s="350"/>
      <c r="I301" s="72"/>
      <c r="J301" s="72"/>
    </row>
    <row r="302" spans="1:10" ht="12.75">
      <c r="A302" s="410"/>
      <c r="B302" s="410"/>
      <c r="C302" s="410"/>
      <c r="D302" s="349"/>
      <c r="E302" s="349"/>
      <c r="F302" s="349"/>
      <c r="G302" s="335"/>
      <c r="H302" s="350"/>
      <c r="I302" s="72"/>
      <c r="J302" s="72"/>
    </row>
    <row r="303" spans="1:10" ht="12.75">
      <c r="A303" s="410"/>
      <c r="B303" s="409"/>
      <c r="C303" s="410"/>
      <c r="D303" s="349"/>
      <c r="E303" s="349"/>
      <c r="F303" s="349"/>
      <c r="G303" s="335"/>
      <c r="H303" s="350"/>
      <c r="I303" s="72"/>
      <c r="J303" s="72"/>
    </row>
    <row r="304" spans="1:10" ht="12.75">
      <c r="A304" s="410"/>
      <c r="B304" s="410"/>
      <c r="C304" s="410"/>
      <c r="D304" s="349"/>
      <c r="E304" s="349"/>
      <c r="F304" s="349"/>
      <c r="G304" s="335"/>
      <c r="H304" s="350"/>
      <c r="I304" s="72"/>
      <c r="J304" s="72"/>
    </row>
    <row r="305" spans="1:10" ht="12.75">
      <c r="A305" s="410"/>
      <c r="B305" s="410"/>
      <c r="C305" s="410"/>
      <c r="D305" s="349"/>
      <c r="E305" s="349"/>
      <c r="F305" s="349"/>
      <c r="G305" s="335"/>
      <c r="H305" s="350"/>
      <c r="I305" s="72"/>
      <c r="J305" s="72"/>
    </row>
    <row r="306" spans="1:10" ht="12.75">
      <c r="A306" s="410"/>
      <c r="B306" s="410"/>
      <c r="C306" s="410"/>
      <c r="D306" s="349"/>
      <c r="E306" s="349"/>
      <c r="F306" s="349"/>
      <c r="G306" s="335"/>
      <c r="H306" s="350"/>
      <c r="I306" s="72"/>
      <c r="J306" s="72"/>
    </row>
    <row r="307" spans="1:10" ht="12.75">
      <c r="A307" s="410"/>
      <c r="B307" s="410"/>
      <c r="C307" s="410"/>
      <c r="D307" s="349"/>
      <c r="E307" s="349"/>
      <c r="F307" s="349"/>
      <c r="G307" s="335"/>
      <c r="H307" s="350"/>
      <c r="I307" s="72"/>
      <c r="J307" s="72"/>
    </row>
    <row r="308" spans="1:10" ht="12.75">
      <c r="A308" s="410"/>
      <c r="B308" s="410"/>
      <c r="C308" s="410"/>
      <c r="D308" s="349"/>
      <c r="E308" s="349"/>
      <c r="F308" s="349"/>
      <c r="G308" s="335"/>
      <c r="H308" s="350"/>
      <c r="I308" s="72"/>
      <c r="J308" s="72"/>
    </row>
    <row r="309" spans="1:10" ht="12.75">
      <c r="A309" s="410"/>
      <c r="B309" s="410"/>
      <c r="C309" s="410"/>
      <c r="D309" s="349"/>
      <c r="E309" s="349"/>
      <c r="F309" s="349"/>
      <c r="G309" s="335"/>
      <c r="H309" s="350"/>
      <c r="I309" s="72"/>
      <c r="J309" s="72"/>
    </row>
    <row r="310" spans="1:10" ht="12.75">
      <c r="A310" s="409"/>
      <c r="B310" s="409"/>
      <c r="C310" s="410"/>
      <c r="D310" s="349"/>
      <c r="E310" s="349"/>
      <c r="F310" s="349"/>
      <c r="G310" s="335"/>
      <c r="H310" s="350"/>
      <c r="I310" s="72"/>
      <c r="J310" s="72"/>
    </row>
    <row r="311" spans="1:10" ht="12.75">
      <c r="A311" s="410"/>
      <c r="B311" s="410"/>
      <c r="C311" s="410"/>
      <c r="D311" s="349"/>
      <c r="E311" s="349"/>
      <c r="F311" s="349"/>
      <c r="G311" s="335"/>
      <c r="H311" s="350"/>
      <c r="I311" s="72"/>
      <c r="J311" s="72"/>
    </row>
    <row r="312" spans="1:10" ht="12.75">
      <c r="A312" s="410"/>
      <c r="B312" s="410"/>
      <c r="C312" s="410"/>
      <c r="D312" s="349"/>
      <c r="E312" s="349"/>
      <c r="F312" s="349"/>
      <c r="G312" s="335"/>
      <c r="H312" s="350"/>
      <c r="I312" s="72"/>
      <c r="J312" s="72"/>
    </row>
    <row r="313" spans="1:10" ht="12.75">
      <c r="A313" s="410"/>
      <c r="B313" s="410"/>
      <c r="C313" s="410"/>
      <c r="D313" s="349"/>
      <c r="E313" s="349"/>
      <c r="F313" s="349"/>
      <c r="G313" s="335"/>
      <c r="H313" s="350"/>
      <c r="I313" s="72"/>
      <c r="J313" s="72"/>
    </row>
    <row r="314" spans="1:10" ht="12.75">
      <c r="A314" s="72"/>
      <c r="B314" s="72"/>
      <c r="C314" s="72"/>
      <c r="D314" s="71"/>
      <c r="E314" s="71"/>
      <c r="F314" s="71"/>
      <c r="G314" s="119"/>
      <c r="H314" s="72"/>
      <c r="I314" s="72"/>
      <c r="J314" s="72"/>
    </row>
    <row r="315" spans="1:10" ht="12.75">
      <c r="A315" s="72"/>
      <c r="B315" s="72"/>
      <c r="C315" s="72"/>
      <c r="D315" s="71"/>
      <c r="E315" s="71"/>
      <c r="F315" s="71"/>
      <c r="G315" s="119"/>
      <c r="H315" s="72"/>
      <c r="I315" s="72"/>
      <c r="J315" s="72"/>
    </row>
    <row r="316" spans="1:10" ht="12.75">
      <c r="A316" s="410"/>
      <c r="B316" s="410"/>
      <c r="C316" s="410"/>
      <c r="D316" s="349"/>
      <c r="E316" s="349"/>
      <c r="F316" s="349"/>
      <c r="G316" s="335"/>
      <c r="H316" s="350"/>
      <c r="I316" s="72"/>
      <c r="J316" s="72"/>
    </row>
    <row r="317" spans="1:10" ht="12.75">
      <c r="A317" s="410"/>
      <c r="B317" s="410"/>
      <c r="C317" s="410"/>
      <c r="D317" s="349"/>
      <c r="E317" s="349"/>
      <c r="F317" s="349"/>
      <c r="G317" s="335"/>
      <c r="H317" s="350"/>
      <c r="I317" s="72"/>
      <c r="J317" s="72"/>
    </row>
    <row r="318" spans="1:10" ht="12.75">
      <c r="A318" s="172"/>
      <c r="B318" s="172"/>
      <c r="C318" s="72"/>
      <c r="D318" s="71"/>
      <c r="E318" s="71"/>
      <c r="F318" s="71"/>
      <c r="G318" s="119"/>
      <c r="H318" s="166"/>
      <c r="I318" s="72"/>
      <c r="J318" s="72"/>
    </row>
    <row r="319" spans="1:10" ht="12.75">
      <c r="A319" s="72"/>
      <c r="B319" s="72"/>
      <c r="C319" s="72"/>
      <c r="D319" s="71"/>
      <c r="E319" s="71"/>
      <c r="F319" s="71"/>
      <c r="G319" s="119"/>
      <c r="H319" s="72"/>
      <c r="I319" s="72"/>
      <c r="J319" s="72"/>
    </row>
    <row r="320" spans="1:10" ht="20.25" customHeight="1">
      <c r="A320" s="162"/>
      <c r="B320" s="162"/>
      <c r="C320" s="162"/>
      <c r="D320" s="163"/>
      <c r="E320" s="163"/>
      <c r="F320" s="163"/>
      <c r="G320" s="128"/>
      <c r="H320" s="164"/>
      <c r="I320" s="72"/>
      <c r="J320" s="72"/>
    </row>
    <row r="321" spans="1:10" ht="12.75">
      <c r="A321" s="410"/>
      <c r="B321" s="410"/>
      <c r="C321" s="410"/>
      <c r="D321" s="349"/>
      <c r="E321" s="349"/>
      <c r="F321" s="349"/>
      <c r="G321" s="335"/>
      <c r="H321" s="350"/>
      <c r="I321" s="72"/>
      <c r="J321" s="72"/>
    </row>
    <row r="322" spans="1:10" ht="12.75">
      <c r="A322" s="410"/>
      <c r="B322" s="410"/>
      <c r="C322" s="410"/>
      <c r="D322" s="349"/>
      <c r="E322" s="349"/>
      <c r="F322" s="349"/>
      <c r="G322" s="335"/>
      <c r="H322" s="350"/>
      <c r="I322" s="72"/>
      <c r="J322" s="72"/>
    </row>
    <row r="323" spans="1:10" ht="12.75">
      <c r="A323" s="410"/>
      <c r="B323" s="410"/>
      <c r="C323" s="410"/>
      <c r="D323" s="349"/>
      <c r="E323" s="349"/>
      <c r="F323" s="349"/>
      <c r="G323" s="335"/>
      <c r="H323" s="350"/>
      <c r="I323" s="72"/>
      <c r="J323" s="72"/>
    </row>
    <row r="324" spans="1:10" ht="12.75">
      <c r="A324" s="410"/>
      <c r="B324" s="410"/>
      <c r="C324" s="410"/>
      <c r="D324" s="349"/>
      <c r="E324" s="349"/>
      <c r="F324" s="349"/>
      <c r="G324" s="335"/>
      <c r="H324" s="350"/>
      <c r="I324" s="72"/>
      <c r="J324" s="72"/>
    </row>
    <row r="325" spans="1:10" ht="12.75">
      <c r="A325" s="410"/>
      <c r="B325" s="410"/>
      <c r="C325" s="410"/>
      <c r="D325" s="349"/>
      <c r="E325" s="349"/>
      <c r="F325" s="349"/>
      <c r="G325" s="335"/>
      <c r="H325" s="350"/>
      <c r="I325" s="72"/>
      <c r="J325" s="72"/>
    </row>
    <row r="326" spans="1:10" ht="12.75">
      <c r="A326" s="410"/>
      <c r="B326" s="410"/>
      <c r="C326" s="410"/>
      <c r="D326" s="349"/>
      <c r="E326" s="349"/>
      <c r="F326" s="349"/>
      <c r="G326" s="335"/>
      <c r="H326" s="350"/>
      <c r="I326" s="72"/>
      <c r="J326" s="72"/>
    </row>
    <row r="327" spans="1:10" ht="12.75">
      <c r="A327" s="410"/>
      <c r="B327" s="410"/>
      <c r="C327" s="410"/>
      <c r="D327" s="349"/>
      <c r="E327" s="349"/>
      <c r="F327" s="349"/>
      <c r="G327" s="335"/>
      <c r="H327" s="350"/>
      <c r="I327" s="72"/>
      <c r="J327" s="72"/>
    </row>
    <row r="328" spans="1:10" ht="12.75">
      <c r="A328" s="410"/>
      <c r="B328" s="410"/>
      <c r="C328" s="410"/>
      <c r="D328" s="349"/>
      <c r="E328" s="349"/>
      <c r="F328" s="349"/>
      <c r="G328" s="335"/>
      <c r="H328" s="350"/>
      <c r="I328" s="72"/>
      <c r="J328" s="72"/>
    </row>
    <row r="329" spans="1:10" ht="12.75">
      <c r="A329" s="410"/>
      <c r="B329" s="410"/>
      <c r="C329" s="410"/>
      <c r="D329" s="349"/>
      <c r="E329" s="349"/>
      <c r="F329" s="349"/>
      <c r="G329" s="335"/>
      <c r="H329" s="350"/>
      <c r="I329" s="72"/>
      <c r="J329" s="72"/>
    </row>
    <row r="330" spans="1:10" ht="12.75">
      <c r="A330" s="410"/>
      <c r="B330" s="410"/>
      <c r="C330" s="410"/>
      <c r="D330" s="349"/>
      <c r="E330" s="349"/>
      <c r="F330" s="349"/>
      <c r="G330" s="335"/>
      <c r="H330" s="350"/>
      <c r="I330" s="72"/>
      <c r="J330" s="72"/>
    </row>
    <row r="331" spans="1:10" ht="12.75">
      <c r="A331" s="410"/>
      <c r="B331" s="410"/>
      <c r="C331" s="410"/>
      <c r="D331" s="349"/>
      <c r="E331" s="349"/>
      <c r="F331" s="349"/>
      <c r="G331" s="335"/>
      <c r="H331" s="350"/>
      <c r="I331" s="72"/>
      <c r="J331" s="72"/>
    </row>
    <row r="332" spans="1:10" ht="12.75">
      <c r="A332" s="410"/>
      <c r="B332" s="410"/>
      <c r="C332" s="410"/>
      <c r="D332" s="349"/>
      <c r="E332" s="349"/>
      <c r="F332" s="349"/>
      <c r="G332" s="335"/>
      <c r="H332" s="350"/>
      <c r="I332" s="72"/>
      <c r="J332" s="72"/>
    </row>
    <row r="333" spans="1:10" ht="12.75">
      <c r="A333" s="410"/>
      <c r="B333" s="410"/>
      <c r="C333" s="410"/>
      <c r="D333" s="349"/>
      <c r="E333" s="349"/>
      <c r="F333" s="349"/>
      <c r="G333" s="335"/>
      <c r="H333" s="350"/>
      <c r="I333" s="72"/>
      <c r="J333" s="72"/>
    </row>
    <row r="334" spans="1:10" ht="12.75">
      <c r="A334" s="410"/>
      <c r="B334" s="410"/>
      <c r="C334" s="410"/>
      <c r="D334" s="349"/>
      <c r="E334" s="349"/>
      <c r="F334" s="349"/>
      <c r="G334" s="335"/>
      <c r="H334" s="350"/>
      <c r="I334" s="72"/>
      <c r="J334" s="72"/>
    </row>
    <row r="335" spans="1:10" ht="12.75">
      <c r="A335" s="410"/>
      <c r="B335" s="410"/>
      <c r="C335" s="410"/>
      <c r="D335" s="349"/>
      <c r="E335" s="349"/>
      <c r="F335" s="349"/>
      <c r="G335" s="335"/>
      <c r="H335" s="350"/>
      <c r="I335" s="72"/>
      <c r="J335" s="72"/>
    </row>
    <row r="355" ht="21" customHeight="1"/>
    <row r="391" ht="21" customHeight="1"/>
    <row r="431" ht="21.75" customHeight="1"/>
    <row r="432" ht="21.75" customHeight="1"/>
    <row r="455" ht="18.75" customHeight="1"/>
  </sheetData>
  <sheetProtection selectLockedCells="1" selectUnlockedCells="1"/>
  <printOptions/>
  <pageMargins left="0.42986111111111114" right="0.1701388888888889" top="0.3701388888888889" bottom="0.32013888888888886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B2:K115"/>
  <sheetViews>
    <sheetView workbookViewId="0" topLeftCell="A1">
      <selection activeCell="H123" sqref="H123"/>
    </sheetView>
  </sheetViews>
  <sheetFormatPr defaultColWidth="9.140625" defaultRowHeight="12.75"/>
  <cols>
    <col min="1" max="1" width="1.28515625" style="0" customWidth="1"/>
    <col min="2" max="2" width="6.57421875" style="0" customWidth="1"/>
    <col min="3" max="3" width="6.421875" style="0" customWidth="1"/>
    <col min="4" max="4" width="31.00390625" style="0" customWidth="1"/>
    <col min="5" max="5" width="16.8515625" style="0" customWidth="1"/>
    <col min="6" max="7" width="16.00390625" style="0" customWidth="1"/>
    <col min="8" max="8" width="16.421875" style="0" customWidth="1"/>
    <col min="9" max="9" width="16.140625" style="0" customWidth="1"/>
    <col min="10" max="10" width="12.57421875" style="0" customWidth="1"/>
  </cols>
  <sheetData>
    <row r="2" spans="2:4" ht="12.75">
      <c r="B2" s="10" t="s">
        <v>10</v>
      </c>
      <c r="C2" s="11"/>
      <c r="D2" s="11"/>
    </row>
    <row r="3" spans="5:8" ht="12.75">
      <c r="E3" s="12" t="s">
        <v>11</v>
      </c>
      <c r="H3" s="12" t="s">
        <v>12</v>
      </c>
    </row>
    <row r="5" spans="2:10" ht="12.75">
      <c r="B5" s="13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16</v>
      </c>
      <c r="I5" s="13" t="s">
        <v>17</v>
      </c>
      <c r="J5" s="13" t="s">
        <v>18</v>
      </c>
    </row>
    <row r="7" spans="2:10" ht="12.75">
      <c r="B7" s="14" t="s">
        <v>19</v>
      </c>
      <c r="C7" s="15"/>
      <c r="D7" s="16" t="s">
        <v>20</v>
      </c>
      <c r="E7" s="17">
        <v>46772268</v>
      </c>
      <c r="F7" s="17">
        <v>58377187</v>
      </c>
      <c r="G7" s="17">
        <v>59674816.73</v>
      </c>
      <c r="H7" s="17">
        <v>0</v>
      </c>
      <c r="I7" s="17">
        <v>0</v>
      </c>
      <c r="J7" s="17">
        <v>0</v>
      </c>
    </row>
    <row r="8" spans="2:10" ht="12.75">
      <c r="B8" s="15">
        <v>1014</v>
      </c>
      <c r="C8" s="15"/>
      <c r="D8" s="16" t="s">
        <v>21</v>
      </c>
      <c r="E8" s="17">
        <v>1500</v>
      </c>
      <c r="F8" s="17">
        <v>0</v>
      </c>
      <c r="G8" s="17">
        <v>0</v>
      </c>
      <c r="H8" s="17">
        <v>62000</v>
      </c>
      <c r="I8" s="17">
        <v>90323</v>
      </c>
      <c r="J8" s="17">
        <v>90322.06</v>
      </c>
    </row>
    <row r="9" spans="2:10" ht="12.75">
      <c r="B9" s="15">
        <v>1039</v>
      </c>
      <c r="C9" s="15"/>
      <c r="D9" s="16" t="s">
        <v>22</v>
      </c>
      <c r="E9" s="17"/>
      <c r="F9" s="17"/>
      <c r="G9" s="17"/>
      <c r="H9" s="17">
        <v>0</v>
      </c>
      <c r="I9" s="17">
        <v>748588</v>
      </c>
      <c r="J9" s="17">
        <v>748587.58</v>
      </c>
    </row>
    <row r="10" spans="2:10" ht="12.75">
      <c r="B10" s="15">
        <v>2144</v>
      </c>
      <c r="C10" s="15"/>
      <c r="D10" s="16" t="s">
        <v>23</v>
      </c>
      <c r="E10" s="17">
        <v>0</v>
      </c>
      <c r="F10" s="17">
        <v>180</v>
      </c>
      <c r="G10" s="17">
        <v>180</v>
      </c>
      <c r="H10" s="17">
        <v>0</v>
      </c>
      <c r="I10" s="17">
        <v>0</v>
      </c>
      <c r="J10" s="17">
        <v>0</v>
      </c>
    </row>
    <row r="11" spans="2:11" ht="12.75">
      <c r="B11" s="15">
        <v>2212</v>
      </c>
      <c r="C11" s="15"/>
      <c r="D11" s="16" t="s">
        <v>24</v>
      </c>
      <c r="E11" s="17">
        <v>0</v>
      </c>
      <c r="F11" s="17">
        <v>0</v>
      </c>
      <c r="G11" s="17">
        <v>0</v>
      </c>
      <c r="H11" s="17">
        <v>3332200</v>
      </c>
      <c r="I11" s="17">
        <v>3575899</v>
      </c>
      <c r="J11" s="17">
        <v>3575898.21</v>
      </c>
      <c r="K11" s="18"/>
    </row>
    <row r="12" spans="2:10" ht="12.75">
      <c r="B12" s="15">
        <v>2212</v>
      </c>
      <c r="C12" s="15">
        <v>2000</v>
      </c>
      <c r="D12" s="15" t="s">
        <v>25</v>
      </c>
      <c r="E12" s="17">
        <v>0</v>
      </c>
      <c r="F12" s="17">
        <v>0</v>
      </c>
      <c r="G12" s="17">
        <v>0</v>
      </c>
      <c r="H12" s="17">
        <v>1173539</v>
      </c>
      <c r="I12" s="17">
        <v>212524</v>
      </c>
      <c r="J12" s="17">
        <v>212524</v>
      </c>
    </row>
    <row r="13" spans="2:10" ht="12.75">
      <c r="B13" s="15">
        <v>2219</v>
      </c>
      <c r="C13" s="15"/>
      <c r="D13" s="16" t="s">
        <v>26</v>
      </c>
      <c r="E13" s="17">
        <v>0</v>
      </c>
      <c r="F13" s="17">
        <v>0</v>
      </c>
      <c r="G13" s="17">
        <v>0</v>
      </c>
      <c r="H13" s="17">
        <v>3318000</v>
      </c>
      <c r="I13" s="17">
        <v>2667010</v>
      </c>
      <c r="J13" s="17">
        <v>2667009.78</v>
      </c>
    </row>
    <row r="14" spans="2:10" ht="12.75">
      <c r="B14" s="15">
        <v>2221</v>
      </c>
      <c r="C14" s="15"/>
      <c r="D14" s="16" t="s">
        <v>27</v>
      </c>
      <c r="E14" s="17">
        <v>0</v>
      </c>
      <c r="F14" s="17">
        <v>0</v>
      </c>
      <c r="G14" s="17">
        <v>0</v>
      </c>
      <c r="H14" s="17">
        <v>580500</v>
      </c>
      <c r="I14" s="17">
        <v>115520</v>
      </c>
      <c r="J14" s="17">
        <v>115519.67</v>
      </c>
    </row>
    <row r="15" spans="2:10" ht="12.75">
      <c r="B15" s="15">
        <v>2310</v>
      </c>
      <c r="C15" s="15"/>
      <c r="D15" s="16" t="s">
        <v>28</v>
      </c>
      <c r="E15" s="17">
        <v>0</v>
      </c>
      <c r="F15" s="17">
        <v>0</v>
      </c>
      <c r="G15" s="17">
        <v>0</v>
      </c>
      <c r="H15" s="17">
        <v>6753540</v>
      </c>
      <c r="I15" s="17">
        <v>2119373</v>
      </c>
      <c r="J15" s="17">
        <v>2119372</v>
      </c>
    </row>
    <row r="16" spans="2:10" ht="12.75">
      <c r="B16" s="15">
        <v>2321</v>
      </c>
      <c r="C16" s="15"/>
      <c r="D16" s="16" t="s">
        <v>29</v>
      </c>
      <c r="E16" s="17">
        <v>0</v>
      </c>
      <c r="F16" s="17">
        <v>0</v>
      </c>
      <c r="G16" s="17">
        <v>0</v>
      </c>
      <c r="H16" s="17">
        <v>1352000</v>
      </c>
      <c r="I16" s="17">
        <v>1116221</v>
      </c>
      <c r="J16" s="17">
        <v>1116220.47</v>
      </c>
    </row>
    <row r="17" spans="2:10" ht="12.75">
      <c r="B17" s="15">
        <v>2341</v>
      </c>
      <c r="C17" s="15"/>
      <c r="D17" s="16" t="s">
        <v>30</v>
      </c>
      <c r="E17" s="17">
        <v>0</v>
      </c>
      <c r="F17" s="17">
        <v>0</v>
      </c>
      <c r="G17" s="17">
        <v>0</v>
      </c>
      <c r="H17" s="17">
        <v>1000</v>
      </c>
      <c r="I17" s="17">
        <v>246533</v>
      </c>
      <c r="J17" s="17">
        <v>246532.12</v>
      </c>
    </row>
    <row r="18" spans="2:10" ht="12.75">
      <c r="B18" s="15">
        <v>2341</v>
      </c>
      <c r="C18" s="15"/>
      <c r="D18" s="16" t="s">
        <v>31</v>
      </c>
      <c r="E18" s="17">
        <v>0</v>
      </c>
      <c r="F18" s="17">
        <v>0</v>
      </c>
      <c r="G18" s="17">
        <v>0</v>
      </c>
      <c r="H18" s="17">
        <v>4830000</v>
      </c>
      <c r="I18" s="17">
        <v>4061199</v>
      </c>
      <c r="J18" s="17">
        <v>4061197.23</v>
      </c>
    </row>
    <row r="19" spans="2:10" ht="12.75">
      <c r="B19" s="15">
        <v>3111</v>
      </c>
      <c r="C19" s="15"/>
      <c r="D19" s="16" t="s">
        <v>32</v>
      </c>
      <c r="E19" s="17">
        <v>110000</v>
      </c>
      <c r="F19" s="17">
        <v>110000</v>
      </c>
      <c r="G19" s="17">
        <v>110000</v>
      </c>
      <c r="H19" s="17">
        <v>2327200</v>
      </c>
      <c r="I19" s="17">
        <v>2331942</v>
      </c>
      <c r="J19" s="17">
        <v>2331941.6</v>
      </c>
    </row>
    <row r="20" spans="2:10" ht="12.75">
      <c r="B20" s="15">
        <v>3113</v>
      </c>
      <c r="C20" s="15"/>
      <c r="D20" s="16" t="s">
        <v>33</v>
      </c>
      <c r="E20" s="17">
        <v>600000</v>
      </c>
      <c r="F20" s="17">
        <v>600000</v>
      </c>
      <c r="G20" s="17">
        <v>600000</v>
      </c>
      <c r="H20" s="17">
        <v>4519700</v>
      </c>
      <c r="I20" s="17">
        <v>4620394</v>
      </c>
      <c r="J20" s="17">
        <v>4620393.08</v>
      </c>
    </row>
    <row r="21" spans="2:10" ht="12.75">
      <c r="B21" s="15">
        <v>3314</v>
      </c>
      <c r="C21" s="15"/>
      <c r="D21" s="16" t="s">
        <v>34</v>
      </c>
      <c r="E21" s="17">
        <v>18000</v>
      </c>
      <c r="F21" s="17">
        <v>14445</v>
      </c>
      <c r="G21" s="17">
        <v>14445</v>
      </c>
      <c r="H21" s="17">
        <v>559615</v>
      </c>
      <c r="I21" s="17">
        <v>495509</v>
      </c>
      <c r="J21" s="17">
        <v>495504.52</v>
      </c>
    </row>
    <row r="22" spans="2:10" ht="12.75">
      <c r="B22" s="15">
        <v>3319</v>
      </c>
      <c r="C22" s="15"/>
      <c r="D22" s="16" t="s">
        <v>35</v>
      </c>
      <c r="E22" s="17">
        <v>0</v>
      </c>
      <c r="F22" s="17">
        <v>0</v>
      </c>
      <c r="G22" s="17">
        <v>0</v>
      </c>
      <c r="H22" s="17">
        <v>0</v>
      </c>
      <c r="I22" s="17">
        <v>26564</v>
      </c>
      <c r="J22" s="17">
        <v>26563.1</v>
      </c>
    </row>
    <row r="23" spans="2:10" ht="12.75">
      <c r="B23" s="15">
        <v>3319</v>
      </c>
      <c r="C23" s="15">
        <v>44</v>
      </c>
      <c r="D23" s="16" t="s">
        <v>36</v>
      </c>
      <c r="E23" s="17">
        <v>0</v>
      </c>
      <c r="F23" s="17">
        <v>0</v>
      </c>
      <c r="G23" s="17">
        <v>0</v>
      </c>
      <c r="H23" s="17">
        <v>6200</v>
      </c>
      <c r="I23" s="17">
        <v>6200</v>
      </c>
      <c r="J23" s="17">
        <v>6200</v>
      </c>
    </row>
    <row r="24" spans="2:10" ht="12.75">
      <c r="B24" s="15">
        <v>3319</v>
      </c>
      <c r="C24" s="15">
        <v>77</v>
      </c>
      <c r="D24" s="16" t="s">
        <v>37</v>
      </c>
      <c r="E24" s="17">
        <v>0</v>
      </c>
      <c r="F24" s="17">
        <v>0</v>
      </c>
      <c r="G24" s="17">
        <v>0</v>
      </c>
      <c r="H24" s="17">
        <v>4000</v>
      </c>
      <c r="I24" s="17">
        <v>3000</v>
      </c>
      <c r="J24" s="17">
        <v>3000</v>
      </c>
    </row>
    <row r="25" spans="2:10" ht="12.75">
      <c r="B25" s="15">
        <v>3319</v>
      </c>
      <c r="C25" s="15">
        <v>81</v>
      </c>
      <c r="D25" s="16" t="s">
        <v>38</v>
      </c>
      <c r="E25" s="17">
        <v>0</v>
      </c>
      <c r="F25" s="17">
        <v>0</v>
      </c>
      <c r="G25" s="17">
        <v>0</v>
      </c>
      <c r="H25" s="17">
        <v>71700</v>
      </c>
      <c r="I25" s="17">
        <v>50551</v>
      </c>
      <c r="J25" s="17">
        <v>50551</v>
      </c>
    </row>
    <row r="26" spans="2:10" ht="12.75">
      <c r="B26" s="15">
        <v>3319</v>
      </c>
      <c r="C26" s="15">
        <v>82</v>
      </c>
      <c r="D26" s="16" t="s">
        <v>39</v>
      </c>
      <c r="E26" s="17">
        <v>12000</v>
      </c>
      <c r="F26" s="17">
        <v>0</v>
      </c>
      <c r="G26" s="17">
        <v>0</v>
      </c>
      <c r="H26" s="17">
        <v>102600</v>
      </c>
      <c r="I26" s="17">
        <v>90158</v>
      </c>
      <c r="J26" s="17">
        <v>90158</v>
      </c>
    </row>
    <row r="27" spans="2:10" ht="12.75">
      <c r="B27" s="15">
        <v>3319</v>
      </c>
      <c r="C27" s="15">
        <v>83</v>
      </c>
      <c r="D27" s="16" t="s">
        <v>40</v>
      </c>
      <c r="E27" s="17">
        <v>0</v>
      </c>
      <c r="F27" s="17">
        <v>0</v>
      </c>
      <c r="G27" s="17">
        <v>0</v>
      </c>
      <c r="H27" s="17">
        <v>13500</v>
      </c>
      <c r="I27" s="17">
        <v>13000</v>
      </c>
      <c r="J27" s="17">
        <v>13000</v>
      </c>
    </row>
    <row r="28" spans="2:10" ht="12.75">
      <c r="B28" s="15">
        <v>3319</v>
      </c>
      <c r="C28" s="15">
        <v>45</v>
      </c>
      <c r="D28" s="16" t="s">
        <v>41</v>
      </c>
      <c r="E28" s="17">
        <v>0</v>
      </c>
      <c r="F28" s="17">
        <v>0</v>
      </c>
      <c r="G28" s="17">
        <v>0</v>
      </c>
      <c r="H28" s="17">
        <v>45000</v>
      </c>
      <c r="I28" s="17">
        <v>31825</v>
      </c>
      <c r="J28" s="17">
        <v>31824.5</v>
      </c>
    </row>
    <row r="29" spans="2:10" ht="12.75">
      <c r="B29" s="15">
        <v>3319</v>
      </c>
      <c r="C29" s="15">
        <v>88</v>
      </c>
      <c r="D29" s="16" t="s">
        <v>42</v>
      </c>
      <c r="E29" s="17">
        <v>270000</v>
      </c>
      <c r="F29" s="17">
        <v>248960</v>
      </c>
      <c r="G29" s="17">
        <v>248960</v>
      </c>
      <c r="H29" s="17">
        <v>613150</v>
      </c>
      <c r="I29" s="17">
        <v>595434</v>
      </c>
      <c r="J29" s="17">
        <v>595433.73</v>
      </c>
    </row>
    <row r="30" spans="2:11" ht="12.75">
      <c r="B30" s="15">
        <v>3321</v>
      </c>
      <c r="C30" s="15"/>
      <c r="D30" s="16" t="s">
        <v>43</v>
      </c>
      <c r="E30" s="17">
        <v>0</v>
      </c>
      <c r="F30" s="17">
        <v>0</v>
      </c>
      <c r="G30" s="17">
        <v>0</v>
      </c>
      <c r="H30" s="17">
        <v>1155568</v>
      </c>
      <c r="I30" s="17">
        <v>250317</v>
      </c>
      <c r="J30" s="17">
        <v>250314.61</v>
      </c>
      <c r="K30" s="18"/>
    </row>
    <row r="31" spans="2:10" ht="12.75">
      <c r="B31" s="15">
        <v>3321</v>
      </c>
      <c r="C31" s="15">
        <v>89</v>
      </c>
      <c r="D31" s="16" t="s">
        <v>44</v>
      </c>
      <c r="E31" s="17">
        <v>0</v>
      </c>
      <c r="F31" s="17">
        <v>0</v>
      </c>
      <c r="G31" s="17">
        <v>0</v>
      </c>
      <c r="H31" s="17">
        <v>2745780</v>
      </c>
      <c r="I31" s="17">
        <v>2932413</v>
      </c>
      <c r="J31" s="17">
        <v>2932409.47</v>
      </c>
    </row>
    <row r="32" spans="2:10" ht="12.75">
      <c r="B32" s="15">
        <v>3329</v>
      </c>
      <c r="C32" s="15"/>
      <c r="D32" s="16" t="s">
        <v>45</v>
      </c>
      <c r="E32" s="17">
        <v>0</v>
      </c>
      <c r="F32" s="17">
        <v>0</v>
      </c>
      <c r="G32" s="17">
        <v>0</v>
      </c>
      <c r="H32" s="17">
        <v>43400</v>
      </c>
      <c r="I32" s="17">
        <v>218246</v>
      </c>
      <c r="J32" s="17">
        <v>218245.67</v>
      </c>
    </row>
    <row r="33" spans="2:10" ht="12.75">
      <c r="B33" s="15">
        <v>3330</v>
      </c>
      <c r="C33" s="15"/>
      <c r="D33" s="16" t="s">
        <v>46</v>
      </c>
      <c r="E33" s="17">
        <v>0</v>
      </c>
      <c r="F33" s="17">
        <v>0</v>
      </c>
      <c r="G33" s="17">
        <v>0</v>
      </c>
      <c r="H33" s="17">
        <v>0</v>
      </c>
      <c r="I33" s="17">
        <v>57204</v>
      </c>
      <c r="J33" s="17">
        <v>57204</v>
      </c>
    </row>
    <row r="34" spans="2:11" ht="12.75">
      <c r="B34" s="15">
        <v>3341</v>
      </c>
      <c r="C34" s="15"/>
      <c r="D34" s="16" t="s">
        <v>47</v>
      </c>
      <c r="E34" s="17">
        <v>0</v>
      </c>
      <c r="F34" s="17">
        <v>0</v>
      </c>
      <c r="G34" s="17">
        <v>0</v>
      </c>
      <c r="H34" s="17">
        <v>247715</v>
      </c>
      <c r="I34" s="17">
        <v>108449</v>
      </c>
      <c r="J34" s="17">
        <v>108449</v>
      </c>
      <c r="K34" s="18"/>
    </row>
    <row r="35" spans="2:10" ht="12.75">
      <c r="B35" s="15">
        <v>3349</v>
      </c>
      <c r="C35" s="15"/>
      <c r="D35" s="16" t="s">
        <v>48</v>
      </c>
      <c r="E35" s="17">
        <v>1000</v>
      </c>
      <c r="F35" s="17">
        <v>363</v>
      </c>
      <c r="G35" s="17">
        <v>363</v>
      </c>
      <c r="H35" s="17">
        <v>75000</v>
      </c>
      <c r="I35" s="17">
        <v>50204</v>
      </c>
      <c r="J35" s="17">
        <v>50204</v>
      </c>
    </row>
    <row r="36" spans="2:10" ht="12.75">
      <c r="B36" s="15">
        <v>3399</v>
      </c>
      <c r="C36" s="15"/>
      <c r="D36" s="16" t="s">
        <v>49</v>
      </c>
      <c r="E36" s="17">
        <v>0</v>
      </c>
      <c r="F36" s="17">
        <v>0</v>
      </c>
      <c r="G36" s="17">
        <v>0</v>
      </c>
      <c r="H36" s="17">
        <v>141000</v>
      </c>
      <c r="I36" s="17">
        <v>127296</v>
      </c>
      <c r="J36" s="17">
        <v>127296</v>
      </c>
    </row>
    <row r="37" spans="2:10" ht="12.75">
      <c r="B37" s="15">
        <v>3412</v>
      </c>
      <c r="C37" s="15"/>
      <c r="D37" s="16" t="s">
        <v>50</v>
      </c>
      <c r="E37" s="17">
        <v>0</v>
      </c>
      <c r="F37" s="17">
        <v>0</v>
      </c>
      <c r="G37" s="17">
        <v>0</v>
      </c>
      <c r="H37" s="17">
        <v>484000</v>
      </c>
      <c r="I37" s="17">
        <v>43705</v>
      </c>
      <c r="J37" s="17">
        <v>43705</v>
      </c>
    </row>
    <row r="38" spans="2:10" ht="12.75">
      <c r="B38" s="15">
        <v>3419</v>
      </c>
      <c r="C38" s="15"/>
      <c r="D38" s="16" t="s">
        <v>51</v>
      </c>
      <c r="E38" s="17">
        <v>0</v>
      </c>
      <c r="F38" s="17">
        <v>0</v>
      </c>
      <c r="G38" s="17">
        <v>0</v>
      </c>
      <c r="H38" s="17">
        <v>30000</v>
      </c>
      <c r="I38" s="17">
        <v>235833</v>
      </c>
      <c r="J38" s="17">
        <v>235833</v>
      </c>
    </row>
    <row r="39" spans="2:10" ht="12.75">
      <c r="B39" s="15">
        <v>31419</v>
      </c>
      <c r="C39" s="15"/>
      <c r="D39" s="16" t="s">
        <v>52</v>
      </c>
      <c r="E39" s="17">
        <v>0</v>
      </c>
      <c r="F39" s="17">
        <v>0</v>
      </c>
      <c r="G39" s="17">
        <v>0</v>
      </c>
      <c r="H39" s="17">
        <v>0</v>
      </c>
      <c r="I39" s="17">
        <v>370000</v>
      </c>
      <c r="J39" s="17">
        <v>370000</v>
      </c>
    </row>
    <row r="40" spans="2:10" ht="12.75">
      <c r="B40" s="15">
        <v>3419</v>
      </c>
      <c r="C40" s="15">
        <v>11</v>
      </c>
      <c r="D40" s="16" t="s">
        <v>53</v>
      </c>
      <c r="E40" s="17">
        <v>0</v>
      </c>
      <c r="F40" s="17">
        <v>1049</v>
      </c>
      <c r="G40" s="17">
        <v>1049</v>
      </c>
      <c r="H40" s="17">
        <v>0</v>
      </c>
      <c r="I40" s="17">
        <v>60000</v>
      </c>
      <c r="J40" s="17">
        <v>60000</v>
      </c>
    </row>
    <row r="41" spans="2:10" ht="12.75">
      <c r="B41" s="15">
        <v>3419</v>
      </c>
      <c r="C41" s="15">
        <v>12</v>
      </c>
      <c r="D41" s="16" t="s">
        <v>54</v>
      </c>
      <c r="E41" s="17">
        <v>0</v>
      </c>
      <c r="F41" s="17">
        <v>7651</v>
      </c>
      <c r="G41" s="17">
        <v>7651</v>
      </c>
      <c r="H41" s="17">
        <v>0</v>
      </c>
      <c r="I41" s="17">
        <v>220000</v>
      </c>
      <c r="J41" s="17">
        <v>220000</v>
      </c>
    </row>
    <row r="42" spans="2:10" ht="12.75">
      <c r="B42" s="15">
        <v>3419</v>
      </c>
      <c r="C42" s="15">
        <v>220</v>
      </c>
      <c r="D42" s="16" t="s">
        <v>55</v>
      </c>
      <c r="E42" s="17">
        <v>0</v>
      </c>
      <c r="F42" s="17">
        <v>0</v>
      </c>
      <c r="G42" s="17">
        <v>0</v>
      </c>
      <c r="H42" s="17">
        <v>0</v>
      </c>
      <c r="I42" s="17">
        <v>5000</v>
      </c>
      <c r="J42" s="17">
        <v>5000</v>
      </c>
    </row>
    <row r="43" spans="2:10" ht="12.75">
      <c r="B43" s="15">
        <v>3419</v>
      </c>
      <c r="C43" s="15">
        <v>221</v>
      </c>
      <c r="D43" s="16" t="s">
        <v>56</v>
      </c>
      <c r="E43" s="17">
        <v>0</v>
      </c>
      <c r="F43" s="17">
        <v>0</v>
      </c>
      <c r="G43" s="17">
        <v>0</v>
      </c>
      <c r="H43" s="17">
        <v>0</v>
      </c>
      <c r="I43" s="17">
        <v>10000</v>
      </c>
      <c r="J43" s="17">
        <v>10000</v>
      </c>
    </row>
    <row r="44" spans="2:10" ht="12.75">
      <c r="B44" s="15">
        <v>3419</v>
      </c>
      <c r="C44" s="15">
        <v>1351</v>
      </c>
      <c r="D44" s="16" t="s">
        <v>57</v>
      </c>
      <c r="E44" s="17">
        <v>0</v>
      </c>
      <c r="F44" s="17">
        <v>0</v>
      </c>
      <c r="G44" s="17">
        <v>0</v>
      </c>
      <c r="H44" s="17">
        <v>65000</v>
      </c>
      <c r="I44" s="17">
        <v>57983</v>
      </c>
      <c r="J44" s="17">
        <v>57983</v>
      </c>
    </row>
    <row r="45" spans="2:10" ht="12.75">
      <c r="B45" s="15">
        <v>3421</v>
      </c>
      <c r="C45" s="15"/>
      <c r="D45" s="16" t="s">
        <v>58</v>
      </c>
      <c r="E45" s="17">
        <v>0</v>
      </c>
      <c r="F45" s="17">
        <v>0</v>
      </c>
      <c r="G45" s="17">
        <v>0</v>
      </c>
      <c r="H45" s="17">
        <v>2100</v>
      </c>
      <c r="I45" s="17">
        <v>9292</v>
      </c>
      <c r="J45" s="17">
        <v>9292</v>
      </c>
    </row>
    <row r="46" spans="2:10" ht="12.75">
      <c r="B46" s="15">
        <v>3421</v>
      </c>
      <c r="C46" s="15">
        <v>119</v>
      </c>
      <c r="D46" s="16" t="s">
        <v>59</v>
      </c>
      <c r="E46" s="17">
        <v>0</v>
      </c>
      <c r="F46" s="17">
        <v>0</v>
      </c>
      <c r="G46" s="17">
        <v>0</v>
      </c>
      <c r="H46" s="17">
        <v>0</v>
      </c>
      <c r="I46" s="17">
        <v>428666</v>
      </c>
      <c r="J46" s="17">
        <v>428666</v>
      </c>
    </row>
    <row r="47" spans="2:10" ht="12.75">
      <c r="B47" s="15">
        <v>3429</v>
      </c>
      <c r="C47" s="15"/>
      <c r="D47" s="16" t="s">
        <v>60</v>
      </c>
      <c r="E47" s="17">
        <v>0</v>
      </c>
      <c r="F47" s="17">
        <v>0</v>
      </c>
      <c r="G47" s="17">
        <v>0</v>
      </c>
      <c r="H47" s="17">
        <v>0</v>
      </c>
      <c r="I47" s="17">
        <v>68842</v>
      </c>
      <c r="J47" s="17">
        <v>68842</v>
      </c>
    </row>
    <row r="48" spans="2:10" ht="12.75">
      <c r="B48" s="15">
        <v>3429</v>
      </c>
      <c r="C48" s="15">
        <v>86</v>
      </c>
      <c r="D48" s="16" t="s">
        <v>61</v>
      </c>
      <c r="E48" s="17">
        <v>0</v>
      </c>
      <c r="F48" s="17">
        <v>0</v>
      </c>
      <c r="G48" s="17">
        <v>0</v>
      </c>
      <c r="H48" s="17">
        <v>0</v>
      </c>
      <c r="I48" s="17">
        <v>22796</v>
      </c>
      <c r="J48" s="17">
        <v>22796</v>
      </c>
    </row>
    <row r="49" spans="2:10" ht="12.75">
      <c r="B49" s="15">
        <v>3429</v>
      </c>
      <c r="C49" s="15">
        <v>71</v>
      </c>
      <c r="D49" s="16" t="s">
        <v>62</v>
      </c>
      <c r="E49" s="17">
        <v>0</v>
      </c>
      <c r="F49" s="17">
        <v>0</v>
      </c>
      <c r="G49" s="17">
        <v>0</v>
      </c>
      <c r="H49" s="17">
        <v>0</v>
      </c>
      <c r="I49" s="17">
        <v>17000</v>
      </c>
      <c r="J49" s="17">
        <v>17000</v>
      </c>
    </row>
    <row r="50" spans="2:10" ht="12.75">
      <c r="B50" s="15">
        <v>3429</v>
      </c>
      <c r="C50" s="15">
        <v>79</v>
      </c>
      <c r="D50" s="16" t="s">
        <v>63</v>
      </c>
      <c r="E50" s="17">
        <v>0</v>
      </c>
      <c r="F50" s="17">
        <v>0</v>
      </c>
      <c r="G50" s="17">
        <v>0</v>
      </c>
      <c r="H50" s="17">
        <v>1000</v>
      </c>
      <c r="I50" s="17">
        <v>5000</v>
      </c>
      <c r="J50" s="17">
        <v>5000</v>
      </c>
    </row>
    <row r="51" spans="2:10" ht="12.75">
      <c r="B51" s="15">
        <v>3429</v>
      </c>
      <c r="C51" s="15">
        <v>80</v>
      </c>
      <c r="D51" s="16" t="s">
        <v>64</v>
      </c>
      <c r="E51" s="17">
        <v>0</v>
      </c>
      <c r="F51" s="17">
        <v>0</v>
      </c>
      <c r="G51" s="17">
        <v>0</v>
      </c>
      <c r="H51" s="17">
        <v>0</v>
      </c>
      <c r="I51" s="17">
        <v>5000</v>
      </c>
      <c r="J51" s="17">
        <v>5000</v>
      </c>
    </row>
    <row r="52" spans="2:10" ht="12.75">
      <c r="B52" s="15">
        <v>3429</v>
      </c>
      <c r="C52" s="15">
        <v>87</v>
      </c>
      <c r="D52" s="16" t="s">
        <v>65</v>
      </c>
      <c r="E52" s="17">
        <v>0</v>
      </c>
      <c r="F52" s="17">
        <v>0</v>
      </c>
      <c r="G52" s="17">
        <v>0</v>
      </c>
      <c r="H52" s="17">
        <v>0</v>
      </c>
      <c r="I52" s="17">
        <v>48000</v>
      </c>
      <c r="J52" s="17">
        <v>48000</v>
      </c>
    </row>
    <row r="53" spans="2:10" ht="12.75">
      <c r="B53" s="15">
        <v>3429</v>
      </c>
      <c r="C53" s="15">
        <v>222</v>
      </c>
      <c r="D53" s="16" t="s">
        <v>66</v>
      </c>
      <c r="E53" s="17">
        <v>0</v>
      </c>
      <c r="F53" s="17">
        <v>0</v>
      </c>
      <c r="G53" s="17">
        <v>0</v>
      </c>
      <c r="H53" s="17">
        <v>0</v>
      </c>
      <c r="I53" s="17">
        <v>5000</v>
      </c>
      <c r="J53" s="17">
        <v>5000</v>
      </c>
    </row>
    <row r="54" spans="2:10" ht="12.75">
      <c r="B54" s="15">
        <v>3522</v>
      </c>
      <c r="C54" s="15"/>
      <c r="D54" s="16" t="s">
        <v>67</v>
      </c>
      <c r="E54" s="17">
        <v>0</v>
      </c>
      <c r="F54" s="17">
        <v>0</v>
      </c>
      <c r="G54" s="17">
        <v>0</v>
      </c>
      <c r="H54" s="17">
        <v>3000</v>
      </c>
      <c r="I54" s="17">
        <v>30000</v>
      </c>
      <c r="J54" s="17">
        <v>30000</v>
      </c>
    </row>
    <row r="55" spans="2:10" ht="12.75">
      <c r="B55" s="15">
        <v>3612</v>
      </c>
      <c r="C55" s="15"/>
      <c r="D55" s="16" t="s">
        <v>68</v>
      </c>
      <c r="E55" s="17">
        <v>0</v>
      </c>
      <c r="F55" s="17">
        <v>1821</v>
      </c>
      <c r="G55" s="17">
        <v>1821</v>
      </c>
      <c r="H55" s="17">
        <v>0</v>
      </c>
      <c r="I55" s="17">
        <v>0</v>
      </c>
      <c r="J55" s="17">
        <v>0</v>
      </c>
    </row>
    <row r="56" spans="2:10" ht="12.75">
      <c r="B56" s="15">
        <v>3612</v>
      </c>
      <c r="C56" s="15">
        <v>4316</v>
      </c>
      <c r="D56" s="16" t="s">
        <v>69</v>
      </c>
      <c r="E56" s="17">
        <v>0</v>
      </c>
      <c r="F56" s="17">
        <v>0</v>
      </c>
      <c r="G56" s="17">
        <v>0</v>
      </c>
      <c r="H56" s="17">
        <v>1725215</v>
      </c>
      <c r="I56" s="17">
        <v>150208</v>
      </c>
      <c r="J56" s="17">
        <v>150207.3</v>
      </c>
    </row>
    <row r="57" spans="2:10" ht="12.75">
      <c r="B57" s="15">
        <v>3613</v>
      </c>
      <c r="C57" s="15"/>
      <c r="D57" s="16" t="s">
        <v>70</v>
      </c>
      <c r="E57" s="17">
        <v>0</v>
      </c>
      <c r="F57" s="17">
        <v>0</v>
      </c>
      <c r="G57" s="17">
        <v>0</v>
      </c>
      <c r="H57" s="17">
        <v>483500</v>
      </c>
      <c r="I57" s="17">
        <v>26150</v>
      </c>
      <c r="J57" s="17">
        <v>26150</v>
      </c>
    </row>
    <row r="58" spans="2:10" ht="12.75">
      <c r="B58" s="15">
        <v>3613</v>
      </c>
      <c r="C58" s="15">
        <v>2020</v>
      </c>
      <c r="D58" s="16" t="s">
        <v>71</v>
      </c>
      <c r="E58" s="17">
        <v>0</v>
      </c>
      <c r="F58" s="17">
        <v>0</v>
      </c>
      <c r="G58" s="17">
        <v>0</v>
      </c>
      <c r="H58" s="17">
        <v>30000</v>
      </c>
      <c r="I58" s="17">
        <v>11409</v>
      </c>
      <c r="J58" s="17">
        <v>11408.54</v>
      </c>
    </row>
    <row r="59" spans="2:10" ht="12.75">
      <c r="B59" s="15">
        <v>3631</v>
      </c>
      <c r="C59" s="15"/>
      <c r="D59" s="16" t="s">
        <v>72</v>
      </c>
      <c r="E59" s="17">
        <v>1100</v>
      </c>
      <c r="F59" s="17">
        <v>1023</v>
      </c>
      <c r="G59" s="17">
        <v>1023</v>
      </c>
      <c r="H59" s="17">
        <v>3318840</v>
      </c>
      <c r="I59" s="17">
        <v>3031468</v>
      </c>
      <c r="J59" s="17">
        <v>3031464.11</v>
      </c>
    </row>
    <row r="60" spans="2:10" ht="12.75">
      <c r="B60" s="15">
        <v>3631</v>
      </c>
      <c r="C60" s="15">
        <v>10</v>
      </c>
      <c r="D60" s="16" t="s">
        <v>73</v>
      </c>
      <c r="E60" s="17">
        <v>0</v>
      </c>
      <c r="F60" s="17">
        <v>0</v>
      </c>
      <c r="G60" s="17">
        <v>0</v>
      </c>
      <c r="H60" s="17">
        <v>40000</v>
      </c>
      <c r="I60" s="17">
        <v>26449</v>
      </c>
      <c r="J60" s="17">
        <v>26448.27</v>
      </c>
    </row>
    <row r="61" spans="2:10" ht="12.75">
      <c r="B61" s="15">
        <v>3632</v>
      </c>
      <c r="C61" s="15"/>
      <c r="D61" s="16" t="s">
        <v>74</v>
      </c>
      <c r="E61" s="17">
        <v>292633</v>
      </c>
      <c r="F61" s="17">
        <v>367969</v>
      </c>
      <c r="G61" s="17">
        <v>367968.91</v>
      </c>
      <c r="H61" s="17">
        <v>294000</v>
      </c>
      <c r="I61" s="17">
        <v>239100</v>
      </c>
      <c r="J61" s="17">
        <v>239099.5</v>
      </c>
    </row>
    <row r="62" spans="2:10" ht="12.75">
      <c r="B62" s="15">
        <v>3635</v>
      </c>
      <c r="C62" s="15"/>
      <c r="D62" s="16" t="s">
        <v>75</v>
      </c>
      <c r="E62" s="17">
        <v>0</v>
      </c>
      <c r="F62" s="17">
        <v>0</v>
      </c>
      <c r="G62" s="17">
        <v>0</v>
      </c>
      <c r="H62" s="17">
        <v>610000</v>
      </c>
      <c r="I62" s="17">
        <v>0</v>
      </c>
      <c r="J62" s="17">
        <v>0</v>
      </c>
    </row>
    <row r="63" spans="2:10" ht="12.75">
      <c r="B63" s="15">
        <v>3639</v>
      </c>
      <c r="C63" s="15"/>
      <c r="D63" s="16" t="s">
        <v>76</v>
      </c>
      <c r="E63" s="17">
        <v>11000</v>
      </c>
      <c r="F63" s="17">
        <v>751550</v>
      </c>
      <c r="G63" s="17">
        <v>751550</v>
      </c>
      <c r="H63" s="17">
        <v>165536</v>
      </c>
      <c r="I63" s="17">
        <v>337103</v>
      </c>
      <c r="J63" s="17">
        <v>337100.37</v>
      </c>
    </row>
    <row r="64" spans="2:10" ht="12.75">
      <c r="B64" s="15">
        <v>3639</v>
      </c>
      <c r="C64" s="15">
        <v>1019</v>
      </c>
      <c r="D64" s="16" t="s">
        <v>77</v>
      </c>
      <c r="E64" s="17">
        <v>150000</v>
      </c>
      <c r="F64" s="17">
        <v>439738</v>
      </c>
      <c r="G64" s="17">
        <v>439738</v>
      </c>
      <c r="H64" s="17">
        <v>167430</v>
      </c>
      <c r="I64" s="17">
        <v>691051</v>
      </c>
      <c r="J64" s="17">
        <v>691051</v>
      </c>
    </row>
    <row r="65" spans="2:10" ht="12.75">
      <c r="B65" s="15">
        <v>3719</v>
      </c>
      <c r="C65" s="15"/>
      <c r="D65" s="16" t="s">
        <v>78</v>
      </c>
      <c r="E65" s="17">
        <v>0</v>
      </c>
      <c r="F65" s="17">
        <v>20000</v>
      </c>
      <c r="G65" s="17">
        <v>20000</v>
      </c>
      <c r="H65" s="17">
        <v>0</v>
      </c>
      <c r="I65" s="17">
        <v>0</v>
      </c>
      <c r="J65" s="17">
        <v>0</v>
      </c>
    </row>
    <row r="66" spans="2:10" ht="12.75">
      <c r="B66" s="15">
        <v>3722</v>
      </c>
      <c r="C66" s="15">
        <v>40</v>
      </c>
      <c r="D66" s="16" t="s">
        <v>79</v>
      </c>
      <c r="E66" s="17">
        <v>0</v>
      </c>
      <c r="F66" s="17">
        <v>0</v>
      </c>
      <c r="G66" s="17">
        <v>0</v>
      </c>
      <c r="H66" s="17">
        <v>2300000</v>
      </c>
      <c r="I66" s="17">
        <v>1986540</v>
      </c>
      <c r="J66" s="17">
        <v>1986539.7</v>
      </c>
    </row>
    <row r="67" spans="2:10" ht="12.75">
      <c r="B67" s="15">
        <v>3722</v>
      </c>
      <c r="C67" s="15">
        <v>43</v>
      </c>
      <c r="D67" s="16" t="s">
        <v>80</v>
      </c>
      <c r="E67" s="17">
        <v>0</v>
      </c>
      <c r="F67" s="17">
        <v>0</v>
      </c>
      <c r="G67" s="17">
        <v>0</v>
      </c>
      <c r="H67" s="17">
        <v>25000</v>
      </c>
      <c r="I67" s="17">
        <v>14520</v>
      </c>
      <c r="J67" s="17">
        <v>14520</v>
      </c>
    </row>
    <row r="68" spans="2:10" ht="12.75">
      <c r="B68" s="15">
        <v>3722</v>
      </c>
      <c r="C68" s="15">
        <v>44</v>
      </c>
      <c r="D68" s="16" t="s">
        <v>81</v>
      </c>
      <c r="E68" s="17">
        <v>60000</v>
      </c>
      <c r="F68" s="17">
        <v>70242</v>
      </c>
      <c r="G68" s="17">
        <v>70242</v>
      </c>
      <c r="H68" s="17">
        <v>150000</v>
      </c>
      <c r="I68" s="17">
        <v>138061</v>
      </c>
      <c r="J68" s="17">
        <v>138060.5</v>
      </c>
    </row>
    <row r="69" spans="2:10" ht="12.75">
      <c r="B69" s="15">
        <v>3722</v>
      </c>
      <c r="C69" s="15">
        <v>48</v>
      </c>
      <c r="D69" s="16" t="s">
        <v>82</v>
      </c>
      <c r="E69" s="17">
        <v>5000</v>
      </c>
      <c r="F69" s="17">
        <v>12727</v>
      </c>
      <c r="G69" s="17">
        <v>12727</v>
      </c>
      <c r="H69" s="17">
        <v>11000</v>
      </c>
      <c r="I69" s="17">
        <v>0</v>
      </c>
      <c r="J69" s="17">
        <v>0</v>
      </c>
    </row>
    <row r="70" spans="2:10" ht="12.75">
      <c r="B70" s="15">
        <v>3722</v>
      </c>
      <c r="C70" s="15">
        <v>66</v>
      </c>
      <c r="D70" s="16" t="s">
        <v>83</v>
      </c>
      <c r="E70" s="17">
        <v>0</v>
      </c>
      <c r="F70" s="17">
        <v>0</v>
      </c>
      <c r="G70" s="17">
        <v>0</v>
      </c>
      <c r="H70" s="17">
        <v>47300</v>
      </c>
      <c r="I70" s="17">
        <v>46800</v>
      </c>
      <c r="J70" s="17">
        <v>46800</v>
      </c>
    </row>
    <row r="71" spans="2:10" ht="12.75">
      <c r="B71" s="15">
        <v>3722</v>
      </c>
      <c r="C71" s="15">
        <v>67</v>
      </c>
      <c r="D71" s="16" t="s">
        <v>84</v>
      </c>
      <c r="E71" s="17">
        <v>0</v>
      </c>
      <c r="F71" s="17">
        <v>0</v>
      </c>
      <c r="G71" s="17">
        <v>0</v>
      </c>
      <c r="H71" s="17">
        <v>50000</v>
      </c>
      <c r="I71" s="17">
        <v>41471</v>
      </c>
      <c r="J71" s="17">
        <v>41470.52</v>
      </c>
    </row>
    <row r="72" spans="2:10" ht="12.75">
      <c r="B72" s="15">
        <v>3723</v>
      </c>
      <c r="C72" s="15"/>
      <c r="D72" s="16" t="s">
        <v>85</v>
      </c>
      <c r="E72" s="17">
        <v>50000</v>
      </c>
      <c r="F72" s="17">
        <v>12906</v>
      </c>
      <c r="G72" s="17">
        <v>12906</v>
      </c>
      <c r="H72" s="17">
        <v>1649922</v>
      </c>
      <c r="I72" s="17">
        <v>2409443</v>
      </c>
      <c r="J72" s="17">
        <v>2409436.6</v>
      </c>
    </row>
    <row r="73" spans="2:10" ht="12.75">
      <c r="B73" s="15">
        <v>3725</v>
      </c>
      <c r="C73" s="15"/>
      <c r="D73" s="16" t="s">
        <v>86</v>
      </c>
      <c r="E73" s="17">
        <v>210000</v>
      </c>
      <c r="F73" s="17">
        <v>270685</v>
      </c>
      <c r="G73" s="17">
        <v>270685</v>
      </c>
      <c r="H73" s="17">
        <v>0</v>
      </c>
      <c r="I73" s="17">
        <v>0</v>
      </c>
      <c r="J73" s="17">
        <v>0</v>
      </c>
    </row>
    <row r="74" spans="2:10" ht="12.75">
      <c r="B74" s="15">
        <v>3726</v>
      </c>
      <c r="C74" s="15"/>
      <c r="D74" s="16" t="s">
        <v>87</v>
      </c>
      <c r="E74" s="17">
        <v>0</v>
      </c>
      <c r="F74" s="17">
        <v>0</v>
      </c>
      <c r="G74" s="17">
        <v>0</v>
      </c>
      <c r="H74" s="17">
        <v>673555</v>
      </c>
      <c r="I74" s="17">
        <v>900546</v>
      </c>
      <c r="J74" s="17">
        <v>900543.06</v>
      </c>
    </row>
    <row r="75" spans="2:10" ht="12.75">
      <c r="B75" s="15">
        <v>3729</v>
      </c>
      <c r="C75" s="15"/>
      <c r="D75" s="16" t="s">
        <v>88</v>
      </c>
      <c r="E75" s="17">
        <v>0</v>
      </c>
      <c r="F75" s="17">
        <v>500</v>
      </c>
      <c r="G75" s="17">
        <v>500</v>
      </c>
      <c r="H75" s="17">
        <v>10000</v>
      </c>
      <c r="I75" s="17">
        <v>0</v>
      </c>
      <c r="J75" s="17">
        <v>0</v>
      </c>
    </row>
    <row r="76" spans="2:10" ht="12.75">
      <c r="B76" s="15">
        <v>3729</v>
      </c>
      <c r="C76" s="15">
        <v>45</v>
      </c>
      <c r="D76" s="16" t="s">
        <v>89</v>
      </c>
      <c r="E76" s="17">
        <v>0</v>
      </c>
      <c r="F76" s="17">
        <v>0</v>
      </c>
      <c r="G76" s="17">
        <v>0</v>
      </c>
      <c r="H76" s="17">
        <v>20000</v>
      </c>
      <c r="I76" s="17">
        <v>0</v>
      </c>
      <c r="J76" s="17">
        <v>0</v>
      </c>
    </row>
    <row r="77" spans="2:10" ht="12.75">
      <c r="B77" s="15">
        <v>3742</v>
      </c>
      <c r="C77" s="15"/>
      <c r="D77" s="16" t="s">
        <v>90</v>
      </c>
      <c r="E77" s="17">
        <v>0</v>
      </c>
      <c r="F77" s="17">
        <v>0</v>
      </c>
      <c r="G77" s="17">
        <v>0</v>
      </c>
      <c r="H77" s="17">
        <v>0</v>
      </c>
      <c r="I77" s="17">
        <v>147480</v>
      </c>
      <c r="J77" s="17">
        <v>147480</v>
      </c>
    </row>
    <row r="78" spans="2:10" ht="12.75">
      <c r="B78" s="15">
        <v>3745</v>
      </c>
      <c r="C78" s="15"/>
      <c r="D78" s="16" t="s">
        <v>91</v>
      </c>
      <c r="E78" s="17">
        <v>0</v>
      </c>
      <c r="F78" s="17">
        <v>0</v>
      </c>
      <c r="G78" s="17">
        <v>0</v>
      </c>
      <c r="H78" s="17">
        <v>1337132</v>
      </c>
      <c r="I78" s="17">
        <v>1654283</v>
      </c>
      <c r="J78" s="17">
        <v>1654280.15</v>
      </c>
    </row>
    <row r="79" spans="2:10" ht="12.75">
      <c r="B79" s="15">
        <v>3745</v>
      </c>
      <c r="C79" s="15">
        <v>33</v>
      </c>
      <c r="D79" s="16" t="s">
        <v>92</v>
      </c>
      <c r="E79" s="17">
        <v>0</v>
      </c>
      <c r="F79" s="17">
        <v>87836</v>
      </c>
      <c r="G79" s="17">
        <v>87836</v>
      </c>
      <c r="H79" s="17">
        <v>380500</v>
      </c>
      <c r="I79" s="17">
        <v>398858</v>
      </c>
      <c r="J79" s="17">
        <v>398856.35</v>
      </c>
    </row>
    <row r="80" spans="2:10" ht="12.75">
      <c r="B80" s="15">
        <v>3745</v>
      </c>
      <c r="C80" s="15">
        <v>68</v>
      </c>
      <c r="D80" s="16" t="s">
        <v>93</v>
      </c>
      <c r="E80" s="17">
        <v>0</v>
      </c>
      <c r="F80" s="17">
        <v>0</v>
      </c>
      <c r="G80" s="17">
        <v>0</v>
      </c>
      <c r="H80" s="17">
        <v>454740</v>
      </c>
      <c r="I80" s="17">
        <v>770746</v>
      </c>
      <c r="J80" s="17">
        <v>770745.25</v>
      </c>
    </row>
    <row r="81" spans="2:10" ht="12.75">
      <c r="B81" s="15">
        <v>3745</v>
      </c>
      <c r="C81" s="15">
        <v>117</v>
      </c>
      <c r="D81" s="16" t="s">
        <v>94</v>
      </c>
      <c r="E81" s="17">
        <v>0</v>
      </c>
      <c r="F81" s="17">
        <v>0</v>
      </c>
      <c r="G81" s="17">
        <v>0</v>
      </c>
      <c r="H81" s="17">
        <v>127000</v>
      </c>
      <c r="I81" s="17">
        <v>111224</v>
      </c>
      <c r="J81" s="17">
        <v>111223.2</v>
      </c>
    </row>
    <row r="82" spans="2:10" ht="12.75">
      <c r="B82" s="15">
        <v>3745</v>
      </c>
      <c r="C82" s="15">
        <v>118</v>
      </c>
      <c r="D82" s="16" t="s">
        <v>95</v>
      </c>
      <c r="E82" s="17">
        <v>0</v>
      </c>
      <c r="F82" s="17">
        <v>0</v>
      </c>
      <c r="G82" s="17">
        <v>0</v>
      </c>
      <c r="H82" s="17">
        <v>200000</v>
      </c>
      <c r="I82" s="17">
        <v>0</v>
      </c>
      <c r="J82" s="17">
        <v>0</v>
      </c>
    </row>
    <row r="83" spans="2:10" ht="12.75">
      <c r="B83" s="15">
        <v>3745</v>
      </c>
      <c r="C83" s="15">
        <v>119</v>
      </c>
      <c r="D83" s="16" t="s">
        <v>96</v>
      </c>
      <c r="E83" s="17">
        <v>0</v>
      </c>
      <c r="F83" s="17">
        <v>0</v>
      </c>
      <c r="G83" s="17">
        <v>0</v>
      </c>
      <c r="H83" s="17">
        <v>181500</v>
      </c>
      <c r="I83" s="17">
        <v>0</v>
      </c>
      <c r="J83" s="17">
        <v>0</v>
      </c>
    </row>
    <row r="84" spans="2:10" ht="12.75">
      <c r="B84" s="15">
        <v>4179</v>
      </c>
      <c r="C84" s="15"/>
      <c r="D84" s="16" t="s">
        <v>97</v>
      </c>
      <c r="E84" s="17">
        <v>0</v>
      </c>
      <c r="F84" s="17">
        <v>200</v>
      </c>
      <c r="G84" s="17">
        <v>200</v>
      </c>
      <c r="H84" s="17">
        <v>0</v>
      </c>
      <c r="I84" s="17">
        <v>0</v>
      </c>
      <c r="J84" s="17">
        <v>0</v>
      </c>
    </row>
    <row r="85" spans="2:10" ht="12.75">
      <c r="B85" s="15">
        <v>4349</v>
      </c>
      <c r="C85" s="15"/>
      <c r="D85" s="16" t="s">
        <v>98</v>
      </c>
      <c r="E85" s="17">
        <v>0</v>
      </c>
      <c r="F85" s="17">
        <v>0</v>
      </c>
      <c r="G85" s="17">
        <v>0</v>
      </c>
      <c r="H85" s="17">
        <v>47542</v>
      </c>
      <c r="I85" s="17">
        <v>53450</v>
      </c>
      <c r="J85" s="17">
        <v>53448.24</v>
      </c>
    </row>
    <row r="86" spans="2:10" ht="12.75">
      <c r="B86" s="15">
        <v>4349</v>
      </c>
      <c r="C86" s="15"/>
      <c r="D86" s="16" t="s">
        <v>99</v>
      </c>
      <c r="E86" s="17">
        <v>0</v>
      </c>
      <c r="F86" s="17">
        <v>0</v>
      </c>
      <c r="G86" s="17">
        <v>0</v>
      </c>
      <c r="H86" s="17">
        <v>284824</v>
      </c>
      <c r="I86" s="17">
        <v>337814</v>
      </c>
      <c r="J86" s="17">
        <v>337797.47</v>
      </c>
    </row>
    <row r="87" spans="2:10" ht="12.75">
      <c r="B87" s="15">
        <v>4349</v>
      </c>
      <c r="C87" s="15"/>
      <c r="D87" s="16" t="s">
        <v>100</v>
      </c>
      <c r="E87" s="17">
        <v>0</v>
      </c>
      <c r="F87" s="17">
        <v>0</v>
      </c>
      <c r="G87" s="17">
        <v>0</v>
      </c>
      <c r="H87" s="17">
        <v>0</v>
      </c>
      <c r="I87" s="17">
        <v>81246</v>
      </c>
      <c r="J87" s="17">
        <v>81246</v>
      </c>
    </row>
    <row r="88" spans="2:10" ht="12.75">
      <c r="B88" s="15">
        <v>4351</v>
      </c>
      <c r="C88" s="15"/>
      <c r="D88" s="16" t="s">
        <v>101</v>
      </c>
      <c r="E88" s="17">
        <v>0</v>
      </c>
      <c r="F88" s="17">
        <v>0</v>
      </c>
      <c r="G88" s="17">
        <v>0</v>
      </c>
      <c r="H88" s="17">
        <v>0</v>
      </c>
      <c r="I88" s="17">
        <v>150000</v>
      </c>
      <c r="J88" s="17">
        <v>150000</v>
      </c>
    </row>
    <row r="89" spans="2:10" ht="12.75">
      <c r="B89" s="15">
        <v>4354</v>
      </c>
      <c r="C89" s="15"/>
      <c r="D89" s="16" t="s">
        <v>102</v>
      </c>
      <c r="E89" s="17">
        <v>0</v>
      </c>
      <c r="F89" s="17">
        <v>0</v>
      </c>
      <c r="G89" s="17">
        <v>0</v>
      </c>
      <c r="H89" s="17">
        <v>0</v>
      </c>
      <c r="I89" s="17">
        <v>6000</v>
      </c>
      <c r="J89" s="17">
        <v>6000</v>
      </c>
    </row>
    <row r="90" spans="2:10" ht="12.75">
      <c r="B90" s="15">
        <v>4357</v>
      </c>
      <c r="C90" s="15"/>
      <c r="D90" s="16" t="s">
        <v>103</v>
      </c>
      <c r="E90" s="17">
        <v>0</v>
      </c>
      <c r="F90" s="17">
        <v>0</v>
      </c>
      <c r="G90" s="17">
        <v>0</v>
      </c>
      <c r="H90" s="17">
        <v>0</v>
      </c>
      <c r="I90" s="17">
        <v>15000</v>
      </c>
      <c r="J90" s="17">
        <v>15000</v>
      </c>
    </row>
    <row r="91" spans="2:10" ht="12.75">
      <c r="B91" s="15">
        <v>4371</v>
      </c>
      <c r="C91" s="15"/>
      <c r="D91" s="16" t="s">
        <v>104</v>
      </c>
      <c r="E91" s="17">
        <v>0</v>
      </c>
      <c r="F91" s="17">
        <v>0</v>
      </c>
      <c r="G91" s="17">
        <v>0</v>
      </c>
      <c r="H91" s="17">
        <v>0</v>
      </c>
      <c r="I91" s="17">
        <v>35000</v>
      </c>
      <c r="J91" s="17">
        <v>35000</v>
      </c>
    </row>
    <row r="92" spans="2:10" ht="12.75">
      <c r="B92" s="15">
        <v>4375</v>
      </c>
      <c r="C92" s="15"/>
      <c r="D92" s="16" t="s">
        <v>105</v>
      </c>
      <c r="E92" s="17">
        <v>0</v>
      </c>
      <c r="F92" s="17">
        <v>0</v>
      </c>
      <c r="G92" s="17">
        <v>0</v>
      </c>
      <c r="H92" s="17">
        <v>0</v>
      </c>
      <c r="I92" s="17">
        <v>97000</v>
      </c>
      <c r="J92" s="17">
        <v>97000</v>
      </c>
    </row>
    <row r="93" spans="2:10" ht="12.75">
      <c r="B93" s="15">
        <v>5311</v>
      </c>
      <c r="C93" s="15"/>
      <c r="D93" s="16" t="s">
        <v>106</v>
      </c>
      <c r="E93" s="17">
        <v>7000</v>
      </c>
      <c r="F93" s="17">
        <v>2200</v>
      </c>
      <c r="G93" s="17">
        <v>2200</v>
      </c>
      <c r="H93" s="17">
        <v>150000</v>
      </c>
      <c r="I93" s="17">
        <v>165261</v>
      </c>
      <c r="J93" s="17">
        <v>165259.96</v>
      </c>
    </row>
    <row r="94" spans="2:10" ht="12.75">
      <c r="B94" s="15">
        <v>5512</v>
      </c>
      <c r="C94" s="15"/>
      <c r="D94" s="16" t="s">
        <v>107</v>
      </c>
      <c r="E94" s="17">
        <v>90000</v>
      </c>
      <c r="F94" s="17">
        <v>154028</v>
      </c>
      <c r="G94" s="17">
        <v>154028</v>
      </c>
      <c r="H94" s="17">
        <v>769200</v>
      </c>
      <c r="I94" s="17">
        <v>868959</v>
      </c>
      <c r="J94" s="17">
        <v>868954.7</v>
      </c>
    </row>
    <row r="95" spans="2:10" ht="12.75">
      <c r="B95" s="15">
        <v>5512</v>
      </c>
      <c r="C95" s="15">
        <v>1</v>
      </c>
      <c r="D95" s="16" t="s">
        <v>108</v>
      </c>
      <c r="E95" s="17">
        <v>0</v>
      </c>
      <c r="F95" s="17">
        <v>2480</v>
      </c>
      <c r="G95" s="17">
        <v>2480</v>
      </c>
      <c r="H95" s="17">
        <v>0</v>
      </c>
      <c r="I95" s="17">
        <v>20000</v>
      </c>
      <c r="J95" s="17">
        <v>20000</v>
      </c>
    </row>
    <row r="96" spans="2:10" ht="12.75">
      <c r="B96" s="15">
        <v>6112</v>
      </c>
      <c r="C96" s="15"/>
      <c r="D96" s="16" t="s">
        <v>109</v>
      </c>
      <c r="E96" s="17">
        <v>0</v>
      </c>
      <c r="F96" s="17">
        <v>0</v>
      </c>
      <c r="G96" s="17">
        <v>0</v>
      </c>
      <c r="H96" s="17">
        <v>1942680</v>
      </c>
      <c r="I96" s="17">
        <v>1604354</v>
      </c>
      <c r="J96" s="17">
        <v>1604349.03</v>
      </c>
    </row>
    <row r="97" spans="2:10" ht="12.75">
      <c r="B97" s="15">
        <v>6112</v>
      </c>
      <c r="C97" s="15">
        <v>100</v>
      </c>
      <c r="D97" s="16" t="s">
        <v>110</v>
      </c>
      <c r="E97" s="17">
        <v>0</v>
      </c>
      <c r="F97" s="17">
        <v>0</v>
      </c>
      <c r="G97" s="17">
        <v>0</v>
      </c>
      <c r="H97" s="17">
        <v>85020</v>
      </c>
      <c r="I97" s="17">
        <v>80521</v>
      </c>
      <c r="J97" s="17">
        <v>80521</v>
      </c>
    </row>
    <row r="98" spans="2:10" ht="12.75">
      <c r="B98" s="15">
        <v>6112</v>
      </c>
      <c r="C98" s="15">
        <v>101</v>
      </c>
      <c r="D98" s="16" t="s">
        <v>111</v>
      </c>
      <c r="E98" s="17">
        <v>0</v>
      </c>
      <c r="F98" s="17">
        <v>0</v>
      </c>
      <c r="G98" s="17">
        <v>0</v>
      </c>
      <c r="H98" s="17">
        <v>43500</v>
      </c>
      <c r="I98" s="17">
        <v>38486</v>
      </c>
      <c r="J98" s="17">
        <v>38486</v>
      </c>
    </row>
    <row r="99" spans="2:10" ht="12.75">
      <c r="B99" s="15">
        <v>6112</v>
      </c>
      <c r="C99" s="15">
        <v>102</v>
      </c>
      <c r="D99" s="16" t="s">
        <v>112</v>
      </c>
      <c r="E99" s="17">
        <v>0</v>
      </c>
      <c r="F99" s="17">
        <v>0</v>
      </c>
      <c r="G99" s="17">
        <v>0</v>
      </c>
      <c r="H99" s="17">
        <v>81856</v>
      </c>
      <c r="I99" s="17">
        <v>72767</v>
      </c>
      <c r="J99" s="17">
        <v>72767</v>
      </c>
    </row>
    <row r="100" spans="2:10" ht="12.75">
      <c r="B100" s="15">
        <v>6115</v>
      </c>
      <c r="C100" s="15"/>
      <c r="D100" s="16" t="s">
        <v>113</v>
      </c>
      <c r="E100" s="17">
        <v>0</v>
      </c>
      <c r="F100" s="17">
        <v>0</v>
      </c>
      <c r="G100" s="17">
        <v>0</v>
      </c>
      <c r="H100" s="17">
        <v>0</v>
      </c>
      <c r="I100" s="17">
        <v>59910</v>
      </c>
      <c r="J100" s="17">
        <v>59908.6</v>
      </c>
    </row>
    <row r="101" spans="2:10" ht="12.75">
      <c r="B101" s="15">
        <v>6117</v>
      </c>
      <c r="C101" s="15"/>
      <c r="D101" s="16" t="s">
        <v>114</v>
      </c>
      <c r="E101" s="17">
        <v>0</v>
      </c>
      <c r="F101" s="17">
        <v>0</v>
      </c>
      <c r="G101" s="17">
        <v>0</v>
      </c>
      <c r="H101" s="17">
        <v>0</v>
      </c>
      <c r="I101" s="17">
        <v>71085</v>
      </c>
      <c r="J101" s="17">
        <v>71083.2</v>
      </c>
    </row>
    <row r="102" spans="2:10" ht="12.75">
      <c r="B102" s="15">
        <v>6171</v>
      </c>
      <c r="C102" s="15"/>
      <c r="D102" s="16" t="s">
        <v>115</v>
      </c>
      <c r="E102" s="17">
        <v>1105</v>
      </c>
      <c r="F102" s="17">
        <v>6793</v>
      </c>
      <c r="G102" s="17">
        <v>6792.08</v>
      </c>
      <c r="H102" s="17">
        <v>9392959</v>
      </c>
      <c r="I102" s="17">
        <v>9151725</v>
      </c>
      <c r="J102" s="17">
        <v>9151716.19</v>
      </c>
    </row>
    <row r="103" spans="2:10" ht="12.75">
      <c r="B103" s="15">
        <v>6171</v>
      </c>
      <c r="C103" s="15">
        <v>131</v>
      </c>
      <c r="D103" s="16" t="s">
        <v>116</v>
      </c>
      <c r="E103" s="17">
        <v>0</v>
      </c>
      <c r="F103" s="17">
        <v>0</v>
      </c>
      <c r="G103" s="17">
        <v>0</v>
      </c>
      <c r="H103" s="17">
        <v>0</v>
      </c>
      <c r="I103" s="17">
        <v>72479</v>
      </c>
      <c r="J103" s="17">
        <v>72479</v>
      </c>
    </row>
    <row r="104" spans="2:10" ht="12.75">
      <c r="B104" s="15">
        <v>6223</v>
      </c>
      <c r="C104" s="15"/>
      <c r="D104" s="16" t="s">
        <v>117</v>
      </c>
      <c r="E104" s="17">
        <v>0</v>
      </c>
      <c r="F104" s="17">
        <v>0</v>
      </c>
      <c r="G104" s="17">
        <v>0</v>
      </c>
      <c r="H104" s="17">
        <v>160620</v>
      </c>
      <c r="I104" s="17">
        <v>99864</v>
      </c>
      <c r="J104" s="17">
        <v>99864</v>
      </c>
    </row>
    <row r="105" spans="2:10" ht="12.75">
      <c r="B105" s="15">
        <v>6310</v>
      </c>
      <c r="C105" s="15"/>
      <c r="D105" s="16" t="s">
        <v>118</v>
      </c>
      <c r="E105" s="17">
        <v>31500</v>
      </c>
      <c r="F105" s="17">
        <v>29494</v>
      </c>
      <c r="G105" s="17">
        <v>21389.52</v>
      </c>
      <c r="H105" s="17">
        <v>101500</v>
      </c>
      <c r="I105" s="17">
        <v>101497</v>
      </c>
      <c r="J105" s="17">
        <v>100439.07</v>
      </c>
    </row>
    <row r="106" spans="2:10" ht="12.75">
      <c r="B106" s="15">
        <v>6310</v>
      </c>
      <c r="C106" s="15">
        <v>39</v>
      </c>
      <c r="D106" s="16" t="s">
        <v>118</v>
      </c>
      <c r="E106" s="17">
        <v>0</v>
      </c>
      <c r="F106" s="17">
        <v>14</v>
      </c>
      <c r="G106" s="17">
        <v>13.87</v>
      </c>
      <c r="H106" s="17">
        <v>0</v>
      </c>
      <c r="I106" s="17">
        <v>0</v>
      </c>
      <c r="J106" s="17">
        <v>0</v>
      </c>
    </row>
    <row r="107" spans="2:10" ht="12.75">
      <c r="B107" s="15">
        <v>6310</v>
      </c>
      <c r="C107" s="15">
        <v>4316</v>
      </c>
      <c r="D107" s="16" t="s">
        <v>119</v>
      </c>
      <c r="E107" s="17">
        <v>0</v>
      </c>
      <c r="F107" s="17">
        <v>0</v>
      </c>
      <c r="G107" s="17">
        <v>0</v>
      </c>
      <c r="H107" s="17">
        <v>315000</v>
      </c>
      <c r="I107" s="17">
        <v>275000</v>
      </c>
      <c r="J107" s="17">
        <v>264621.41</v>
      </c>
    </row>
    <row r="108" spans="2:10" ht="12.75">
      <c r="B108" s="15">
        <v>6330</v>
      </c>
      <c r="C108" s="15"/>
      <c r="D108" s="16" t="s">
        <v>120</v>
      </c>
      <c r="E108" s="17">
        <v>0</v>
      </c>
      <c r="F108" s="17">
        <v>0</v>
      </c>
      <c r="G108" s="17">
        <v>0</v>
      </c>
      <c r="H108" s="17">
        <v>410000</v>
      </c>
      <c r="I108" s="17">
        <v>3070360</v>
      </c>
      <c r="J108" s="17">
        <v>4367998.25</v>
      </c>
    </row>
    <row r="109" spans="2:10" ht="12.75">
      <c r="B109" s="15">
        <v>6399</v>
      </c>
      <c r="C109" s="15"/>
      <c r="D109" s="16" t="s">
        <v>121</v>
      </c>
      <c r="E109" s="17">
        <v>0</v>
      </c>
      <c r="F109" s="17">
        <v>0</v>
      </c>
      <c r="G109" s="17">
        <v>0</v>
      </c>
      <c r="H109" s="17">
        <v>700000</v>
      </c>
      <c r="I109" s="17">
        <v>498475</v>
      </c>
      <c r="J109" s="17">
        <v>207283.68</v>
      </c>
    </row>
    <row r="110" spans="2:10" ht="12.75">
      <c r="B110" s="15">
        <v>6402</v>
      </c>
      <c r="C110" s="15"/>
      <c r="D110" s="16" t="s">
        <v>122</v>
      </c>
      <c r="E110" s="17">
        <v>0</v>
      </c>
      <c r="F110" s="17">
        <v>0</v>
      </c>
      <c r="G110" s="17">
        <v>0</v>
      </c>
      <c r="H110" s="17">
        <v>0</v>
      </c>
      <c r="I110" s="17">
        <v>54032</v>
      </c>
      <c r="J110" s="17">
        <v>54031.8</v>
      </c>
    </row>
    <row r="111" spans="2:10" ht="12.75">
      <c r="B111" s="15">
        <v>6409</v>
      </c>
      <c r="C111" s="15"/>
      <c r="D111" s="16" t="s">
        <v>123</v>
      </c>
      <c r="E111" s="17">
        <v>5426000</v>
      </c>
      <c r="F111" s="17">
        <v>0</v>
      </c>
      <c r="G111" s="17">
        <v>0</v>
      </c>
      <c r="H111" s="17">
        <v>1220000</v>
      </c>
      <c r="I111" s="17">
        <v>4397</v>
      </c>
      <c r="J111" s="17">
        <v>4397</v>
      </c>
    </row>
    <row r="112" spans="5:10" ht="12.75">
      <c r="E112" s="19"/>
      <c r="F112" s="19"/>
      <c r="G112" s="19"/>
      <c r="H112" s="19"/>
      <c r="I112" s="19"/>
      <c r="J112" s="19"/>
    </row>
    <row r="113" spans="2:10" ht="24" customHeight="1">
      <c r="B113" s="13"/>
      <c r="C113" s="13"/>
      <c r="D113" s="13" t="s">
        <v>124</v>
      </c>
      <c r="E113" s="20">
        <f aca="true" t="shared" si="0" ref="E113:J113">SUM(E7:E112)</f>
        <v>54120106</v>
      </c>
      <c r="F113" s="20">
        <f t="shared" si="0"/>
        <v>61592041</v>
      </c>
      <c r="G113" s="20">
        <f t="shared" si="0"/>
        <v>62881565.11</v>
      </c>
      <c r="H113" s="20">
        <f t="shared" si="0"/>
        <v>64815878</v>
      </c>
      <c r="I113" s="20">
        <f t="shared" si="0"/>
        <v>58821605</v>
      </c>
      <c r="J113" s="20">
        <f t="shared" si="0"/>
        <v>59816528.42000002</v>
      </c>
    </row>
    <row r="114" spans="8:10" ht="12.75">
      <c r="H114" s="21"/>
      <c r="I114" s="21"/>
      <c r="J114" s="21"/>
    </row>
    <row r="115" spans="2:10" ht="12.75">
      <c r="B115" s="15"/>
      <c r="C115" s="15"/>
      <c r="D115" s="16" t="s">
        <v>125</v>
      </c>
      <c r="E115" s="22">
        <v>54120106</v>
      </c>
      <c r="F115" s="22">
        <v>61592041</v>
      </c>
      <c r="G115" s="22">
        <v>62881565.11</v>
      </c>
      <c r="H115" s="17">
        <v>64815878</v>
      </c>
      <c r="I115" s="17">
        <v>58821605</v>
      </c>
      <c r="J115" s="17">
        <v>59816528.42</v>
      </c>
    </row>
  </sheetData>
  <sheetProtection selectLockedCells="1" selectUnlockedCells="1"/>
  <printOptions/>
  <pageMargins left="0.11805555555555555" right="0.11805555555555555" top="0.39375" bottom="0.39375" header="0.5118055555555555" footer="0.5118055555555555"/>
  <pageSetup horizontalDpi="300" verticalDpi="300" orientation="landscape" paperSize="9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3:M27"/>
  <sheetViews>
    <sheetView workbookViewId="0" topLeftCell="A1">
      <selection activeCell="M21" sqref="M21"/>
    </sheetView>
  </sheetViews>
  <sheetFormatPr defaultColWidth="9.140625" defaultRowHeight="12.75"/>
  <cols>
    <col min="1" max="1" width="1.7109375" style="0" customWidth="1"/>
    <col min="2" max="2" width="4.421875" style="0" customWidth="1"/>
    <col min="3" max="3" width="23.57421875" style="0" customWidth="1"/>
    <col min="4" max="4" width="10.7109375" style="0" customWidth="1"/>
    <col min="5" max="5" width="1.421875" style="0" customWidth="1"/>
    <col min="6" max="6" width="14.140625" style="0" customWidth="1"/>
    <col min="7" max="7" width="13.8515625" style="0" customWidth="1"/>
    <col min="8" max="8" width="14.7109375" style="0" customWidth="1"/>
    <col min="9" max="9" width="14.00390625" style="0" customWidth="1"/>
    <col min="10" max="10" width="12.8515625" style="0" customWidth="1"/>
    <col min="11" max="11" width="14.57421875" style="0" customWidth="1"/>
    <col min="12" max="12" width="14.28125" style="0" customWidth="1"/>
    <col min="13" max="13" width="14.8515625" style="0" customWidth="1"/>
  </cols>
  <sheetData>
    <row r="3" spans="2:4" ht="12.75">
      <c r="B3" s="120" t="s">
        <v>1036</v>
      </c>
      <c r="C3" s="120"/>
      <c r="D3" s="120"/>
    </row>
    <row r="4" spans="1:13" ht="12.75">
      <c r="A4" s="412"/>
      <c r="F4" s="413">
        <v>2007</v>
      </c>
      <c r="G4" s="413">
        <v>2008</v>
      </c>
      <c r="H4" s="413">
        <v>2009</v>
      </c>
      <c r="I4" s="413">
        <v>2010</v>
      </c>
      <c r="J4" s="413">
        <v>2011</v>
      </c>
      <c r="K4" s="413">
        <v>2012</v>
      </c>
      <c r="L4" s="414">
        <v>2013</v>
      </c>
      <c r="M4" s="415">
        <v>2014</v>
      </c>
    </row>
    <row r="5" ht="12.75">
      <c r="A5" s="412"/>
    </row>
    <row r="6" spans="1:13" ht="12.75">
      <c r="A6" s="412"/>
      <c r="B6">
        <v>1</v>
      </c>
      <c r="C6" t="s">
        <v>1037</v>
      </c>
      <c r="D6" t="s">
        <v>1038</v>
      </c>
      <c r="F6" s="147">
        <v>30575124.11</v>
      </c>
      <c r="G6" s="147">
        <v>34480645.58</v>
      </c>
      <c r="H6" s="147">
        <v>31880007.15</v>
      </c>
      <c r="I6" s="147">
        <v>31753447.86</v>
      </c>
      <c r="J6" s="147">
        <v>31391704.02</v>
      </c>
      <c r="K6" s="147">
        <v>33513987.54</v>
      </c>
      <c r="L6" s="147">
        <v>43247451.19</v>
      </c>
      <c r="M6" s="147">
        <v>44553076</v>
      </c>
    </row>
    <row r="7" spans="1:13" ht="12.75">
      <c r="A7" s="412"/>
      <c r="B7">
        <v>2</v>
      </c>
      <c r="C7" t="s">
        <v>1039</v>
      </c>
      <c r="D7" t="s">
        <v>1040</v>
      </c>
      <c r="F7" s="147">
        <v>1735311.56</v>
      </c>
      <c r="G7" s="147">
        <v>2058703.74</v>
      </c>
      <c r="H7" s="147">
        <v>1770943.4</v>
      </c>
      <c r="I7" s="147">
        <v>5241051.85</v>
      </c>
      <c r="J7" s="147">
        <v>3543577.85</v>
      </c>
      <c r="K7" s="147">
        <v>2345212.53</v>
      </c>
      <c r="L7" s="147">
        <v>1952479.58</v>
      </c>
      <c r="M7" s="147">
        <v>2017010.38</v>
      </c>
    </row>
    <row r="8" spans="1:13" ht="12.75">
      <c r="A8" s="416"/>
      <c r="B8">
        <v>3</v>
      </c>
      <c r="C8" t="s">
        <v>1041</v>
      </c>
      <c r="D8" t="s">
        <v>1042</v>
      </c>
      <c r="F8" s="147">
        <v>3209133</v>
      </c>
      <c r="G8" s="147">
        <v>3285574</v>
      </c>
      <c r="H8" s="147">
        <v>3382845</v>
      </c>
      <c r="I8" s="147">
        <v>5278919</v>
      </c>
      <c r="J8" s="147">
        <v>4432189</v>
      </c>
      <c r="K8" s="147">
        <v>3875032</v>
      </c>
      <c r="L8" s="147">
        <v>3418500</v>
      </c>
      <c r="M8" s="147">
        <v>3417400</v>
      </c>
    </row>
    <row r="9" spans="1:13" ht="12.75">
      <c r="A9" s="417"/>
      <c r="B9">
        <v>4</v>
      </c>
      <c r="C9" t="s">
        <v>1043</v>
      </c>
      <c r="F9" s="147">
        <f aca="true" t="shared" si="0" ref="F9:K9">SUM(F6:F8)</f>
        <v>35519568.67</v>
      </c>
      <c r="G9" s="147">
        <f t="shared" si="0"/>
        <v>39824923.32</v>
      </c>
      <c r="H9" s="147">
        <f t="shared" si="0"/>
        <v>37033795.55</v>
      </c>
      <c r="I9" s="147">
        <f t="shared" si="0"/>
        <v>42273418.71</v>
      </c>
      <c r="J9" s="147">
        <f t="shared" si="0"/>
        <v>39367470.87</v>
      </c>
      <c r="K9" s="147">
        <f t="shared" si="0"/>
        <v>39734232.07</v>
      </c>
      <c r="L9" s="147">
        <f>SUM(L6:L8)</f>
        <v>48618430.769999996</v>
      </c>
      <c r="M9" s="147">
        <f>SUM(M6:M8)</f>
        <v>49987486.38</v>
      </c>
    </row>
    <row r="10" spans="1:9" ht="12.75">
      <c r="A10" s="417"/>
      <c r="F10" s="147"/>
      <c r="G10" s="147"/>
      <c r="H10" s="147"/>
      <c r="I10" s="147"/>
    </row>
    <row r="11" spans="1:13" ht="12.75">
      <c r="A11" s="412"/>
      <c r="B11">
        <v>5</v>
      </c>
      <c r="C11" t="s">
        <v>1044</v>
      </c>
      <c r="D11" s="277" t="s">
        <v>1045</v>
      </c>
      <c r="F11" s="147">
        <v>448881.57</v>
      </c>
      <c r="G11" s="147">
        <v>377657.98</v>
      </c>
      <c r="H11" s="147">
        <v>345110.81</v>
      </c>
      <c r="I11" s="147">
        <v>780182.3</v>
      </c>
      <c r="J11" s="147">
        <v>718366.16</v>
      </c>
      <c r="K11" s="147">
        <v>627852.57</v>
      </c>
      <c r="L11" s="147">
        <v>487796.29</v>
      </c>
      <c r="M11" s="147">
        <v>406016.38</v>
      </c>
    </row>
    <row r="12" spans="1:13" ht="12.75">
      <c r="A12" s="412"/>
      <c r="B12">
        <v>6</v>
      </c>
      <c r="C12" t="s">
        <v>1046</v>
      </c>
      <c r="D12" t="s">
        <v>1047</v>
      </c>
      <c r="F12" s="147">
        <v>3094182</v>
      </c>
      <c r="G12" s="147">
        <v>1225106.8</v>
      </c>
      <c r="H12" s="147">
        <v>1628540.92</v>
      </c>
      <c r="I12" s="147">
        <v>22358538.01</v>
      </c>
      <c r="J12" s="147">
        <v>17007887.47</v>
      </c>
      <c r="K12" s="147">
        <v>2347348.4</v>
      </c>
      <c r="L12" s="147">
        <v>2381210.9</v>
      </c>
      <c r="M12" s="147">
        <v>2418485.99</v>
      </c>
    </row>
    <row r="13" spans="1:13" ht="12.75">
      <c r="A13" s="412"/>
      <c r="B13">
        <v>7</v>
      </c>
      <c r="C13" t="s">
        <v>1048</v>
      </c>
      <c r="D13" s="277" t="s">
        <v>1049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47">
        <v>0</v>
      </c>
      <c r="M13" s="147">
        <v>0</v>
      </c>
    </row>
    <row r="14" spans="1:13" ht="12.75">
      <c r="A14" s="412"/>
      <c r="B14">
        <v>8</v>
      </c>
      <c r="C14" t="s">
        <v>1050</v>
      </c>
      <c r="F14" s="147">
        <f aca="true" t="shared" si="1" ref="F14:K14">SUM(F11:F13)</f>
        <v>3543063.57</v>
      </c>
      <c r="G14" s="147">
        <f t="shared" si="1"/>
        <v>1602764.78</v>
      </c>
      <c r="H14" s="147">
        <f t="shared" si="1"/>
        <v>1973651.73</v>
      </c>
      <c r="I14" s="147">
        <f t="shared" si="1"/>
        <v>23138720.310000002</v>
      </c>
      <c r="J14" s="147">
        <f t="shared" si="1"/>
        <v>17726253.63</v>
      </c>
      <c r="K14" s="147">
        <f t="shared" si="1"/>
        <v>2975200.9699999997</v>
      </c>
      <c r="L14" s="147">
        <f>SUM(L11:L13)</f>
        <v>2869007.19</v>
      </c>
      <c r="M14" s="147">
        <f>SUM(M11:M13)</f>
        <v>2824502.37</v>
      </c>
    </row>
    <row r="15" spans="1:9" ht="12.75">
      <c r="A15" s="412"/>
      <c r="F15" s="147"/>
      <c r="G15" s="147"/>
      <c r="H15" s="147"/>
      <c r="I15" s="147"/>
    </row>
    <row r="16" spans="1:13" ht="12.75">
      <c r="A16" s="412"/>
      <c r="B16" s="8">
        <v>9</v>
      </c>
      <c r="C16" s="8" t="s">
        <v>1036</v>
      </c>
      <c r="D16" s="8"/>
      <c r="E16" s="8"/>
      <c r="F16" s="418">
        <v>0.0997</v>
      </c>
      <c r="G16" s="418">
        <v>0.0402</v>
      </c>
      <c r="H16" s="418">
        <v>0.0533</v>
      </c>
      <c r="I16" s="418">
        <v>0.5474</v>
      </c>
      <c r="J16" s="418">
        <v>0.4503</v>
      </c>
      <c r="K16" s="418">
        <v>0.0749</v>
      </c>
      <c r="L16" s="418">
        <v>0.059</v>
      </c>
      <c r="M16" s="418">
        <v>0.0565</v>
      </c>
    </row>
    <row r="17" spans="1:9" ht="12.75">
      <c r="A17" s="412"/>
      <c r="F17" s="147"/>
      <c r="G17" s="147"/>
      <c r="H17" s="147"/>
      <c r="I17" s="147"/>
    </row>
    <row r="18" spans="1:9" ht="12.75">
      <c r="A18" s="412"/>
      <c r="F18" s="147"/>
      <c r="G18" s="147"/>
      <c r="H18" s="147"/>
      <c r="I18" s="147"/>
    </row>
    <row r="19" spans="1:9" ht="12.75">
      <c r="A19" s="412"/>
      <c r="F19" s="147"/>
      <c r="G19" s="147"/>
      <c r="H19" s="147"/>
      <c r="I19" s="147"/>
    </row>
    <row r="20" spans="1:9" ht="12.75">
      <c r="A20" s="412"/>
      <c r="C20" t="s">
        <v>1051</v>
      </c>
      <c r="F20" s="147"/>
      <c r="G20" s="147"/>
      <c r="H20" s="147"/>
      <c r="I20" s="147"/>
    </row>
    <row r="21" spans="1:9" ht="12.75">
      <c r="A21" s="419"/>
      <c r="C21" t="s">
        <v>1052</v>
      </c>
      <c r="F21" s="147"/>
      <c r="G21" s="147"/>
      <c r="H21" s="147"/>
      <c r="I21" s="147"/>
    </row>
    <row r="22" spans="1:9" ht="12.75">
      <c r="A22" s="419"/>
      <c r="C22" t="s">
        <v>1053</v>
      </c>
      <c r="F22" s="147"/>
      <c r="G22" s="147"/>
      <c r="H22" s="147"/>
      <c r="I22" s="147"/>
    </row>
    <row r="23" spans="6:9" ht="12.75">
      <c r="F23" s="147"/>
      <c r="G23" s="147"/>
      <c r="H23" s="147"/>
      <c r="I23" s="147"/>
    </row>
    <row r="24" spans="3:9" ht="12.75">
      <c r="C24" t="s">
        <v>1054</v>
      </c>
      <c r="F24" s="147"/>
      <c r="G24" s="147"/>
      <c r="H24" s="147"/>
      <c r="I24" s="147"/>
    </row>
    <row r="25" spans="3:9" ht="12.75">
      <c r="C25" t="s">
        <v>1052</v>
      </c>
      <c r="F25" s="147"/>
      <c r="G25" s="147"/>
      <c r="H25" s="147"/>
      <c r="I25" s="147"/>
    </row>
    <row r="26" spans="3:9" ht="12.75">
      <c r="C26" t="s">
        <v>1053</v>
      </c>
      <c r="F26" s="147"/>
      <c r="G26" s="147"/>
      <c r="H26" s="147"/>
      <c r="I26" s="147"/>
    </row>
    <row r="27" spans="6:9" ht="12.75">
      <c r="F27" s="147"/>
      <c r="G27" s="147"/>
      <c r="H27" s="147"/>
      <c r="I27" s="147"/>
    </row>
  </sheetData>
  <sheetProtection selectLockedCells="1" selectUnlockedCells="1"/>
  <printOptions/>
  <pageMargins left="0.1597222222222222" right="0.2" top="0.9840277777777777" bottom="0.9840277777777777" header="0.5118055555555555" footer="0.5118055555555555"/>
  <pageSetup fitToHeight="0" fitToWidth="1" horizontalDpi="300" verticalDpi="3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0"/>
  </sheetPr>
  <dimension ref="B12:M15"/>
  <sheetViews>
    <sheetView workbookViewId="0" topLeftCell="A1">
      <selection activeCell="F16" sqref="F16"/>
    </sheetView>
  </sheetViews>
  <sheetFormatPr defaultColWidth="9.140625" defaultRowHeight="12.75"/>
  <cols>
    <col min="3" max="3" width="11.00390625" style="0" customWidth="1"/>
  </cols>
  <sheetData>
    <row r="12" spans="2:13" ht="12.75">
      <c r="B12" s="420" t="s">
        <v>1055</v>
      </c>
      <c r="C12" s="421"/>
      <c r="D12" s="421"/>
      <c r="E12" s="421"/>
      <c r="F12" s="421"/>
      <c r="G12" s="421"/>
      <c r="H12" s="421"/>
      <c r="I12" s="421"/>
      <c r="J12" s="421"/>
      <c r="K12" s="421"/>
      <c r="L12" s="421"/>
      <c r="M12" s="421"/>
    </row>
    <row r="13" ht="12.75">
      <c r="F13" s="420"/>
    </row>
    <row r="15" spans="2:13" ht="12.75">
      <c r="B15" s="421"/>
      <c r="C15" s="421"/>
      <c r="D15" s="421"/>
      <c r="E15" s="420"/>
      <c r="F15" s="420" t="s">
        <v>1056</v>
      </c>
      <c r="G15" s="421"/>
      <c r="H15" s="421"/>
      <c r="I15" s="421"/>
      <c r="J15" s="421"/>
      <c r="K15" s="421"/>
      <c r="L15" s="421"/>
      <c r="M15" s="421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0"/>
  </sheetPr>
  <dimension ref="A2:IV348"/>
  <sheetViews>
    <sheetView workbookViewId="0" topLeftCell="A202">
      <selection activeCell="K141" sqref="K141"/>
    </sheetView>
  </sheetViews>
  <sheetFormatPr defaultColWidth="9.140625" defaultRowHeight="12.75"/>
  <cols>
    <col min="1" max="1" width="20.57421875" style="0" customWidth="1"/>
    <col min="2" max="2" width="14.57421875" style="0" customWidth="1"/>
    <col min="3" max="3" width="14.421875" style="0" customWidth="1"/>
    <col min="4" max="4" width="34.8515625" style="0" customWidth="1"/>
    <col min="5" max="5" width="3.57421875" style="0" customWidth="1"/>
    <col min="6" max="6" width="15.57421875" style="0" customWidth="1"/>
    <col min="7" max="7" width="14.57421875" style="0" customWidth="1"/>
    <col min="8" max="8" width="28.7109375" style="0" customWidth="1"/>
  </cols>
  <sheetData>
    <row r="2" spans="1:4" ht="12.75">
      <c r="A2" s="278" t="s">
        <v>1057</v>
      </c>
      <c r="B2" s="278"/>
      <c r="C2" s="278"/>
      <c r="D2" s="422"/>
    </row>
    <row r="3" spans="2:3" ht="12.75">
      <c r="B3" s="280"/>
      <c r="C3" s="280"/>
    </row>
    <row r="4" spans="2:7" ht="12.75">
      <c r="B4" s="423" t="s">
        <v>578</v>
      </c>
      <c r="C4" s="424"/>
      <c r="F4" s="425" t="s">
        <v>1058</v>
      </c>
      <c r="G4" s="8"/>
    </row>
    <row r="5" spans="1:8" ht="12.75">
      <c r="A5" s="73"/>
      <c r="B5" s="426" t="s">
        <v>1059</v>
      </c>
      <c r="C5" s="426" t="s">
        <v>18</v>
      </c>
      <c r="D5" s="73"/>
      <c r="E5" s="73"/>
      <c r="F5" s="426" t="s">
        <v>1059</v>
      </c>
      <c r="G5" s="426" t="s">
        <v>18</v>
      </c>
      <c r="H5" s="73"/>
    </row>
    <row r="6" spans="1:8" ht="12.75">
      <c r="A6" s="73"/>
      <c r="B6" s="280"/>
      <c r="C6" s="280"/>
      <c r="D6" s="73"/>
      <c r="E6" s="73"/>
      <c r="F6" s="73"/>
      <c r="G6" s="73"/>
      <c r="H6" s="73"/>
    </row>
    <row r="7" spans="1:8" ht="12.75">
      <c r="A7" s="427" t="s">
        <v>68</v>
      </c>
      <c r="B7" s="292">
        <v>382</v>
      </c>
      <c r="C7" s="292">
        <v>382</v>
      </c>
      <c r="D7" s="293" t="s">
        <v>1060</v>
      </c>
      <c r="E7" s="293"/>
      <c r="F7" s="428">
        <v>700743</v>
      </c>
      <c r="G7" s="428">
        <v>700743</v>
      </c>
      <c r="H7" s="293" t="s">
        <v>1061</v>
      </c>
    </row>
    <row r="8" spans="1:8" ht="12.75">
      <c r="A8" s="128"/>
      <c r="B8" s="292">
        <v>80650</v>
      </c>
      <c r="C8" s="292">
        <v>80649.85</v>
      </c>
      <c r="D8" s="293" t="s">
        <v>1062</v>
      </c>
      <c r="E8" s="293"/>
      <c r="F8" s="428">
        <v>14139</v>
      </c>
      <c r="G8" s="428">
        <v>14139</v>
      </c>
      <c r="H8" s="293" t="s">
        <v>1063</v>
      </c>
    </row>
    <row r="9" spans="1:8" ht="12.75">
      <c r="A9" s="73"/>
      <c r="B9" s="292">
        <v>1202</v>
      </c>
      <c r="C9" s="292">
        <v>1201.68</v>
      </c>
      <c r="D9" s="293" t="s">
        <v>1064</v>
      </c>
      <c r="E9" s="293"/>
      <c r="F9" s="428">
        <v>2100</v>
      </c>
      <c r="G9" s="428">
        <v>1984.77</v>
      </c>
      <c r="H9" s="293" t="s">
        <v>440</v>
      </c>
    </row>
    <row r="10" spans="1:8" ht="12.75">
      <c r="A10" s="73"/>
      <c r="B10" s="292">
        <v>1800</v>
      </c>
      <c r="C10" s="292">
        <v>975.84</v>
      </c>
      <c r="D10" s="293" t="s">
        <v>1065</v>
      </c>
      <c r="E10" s="293"/>
      <c r="F10" s="428">
        <v>469</v>
      </c>
      <c r="G10" s="428">
        <v>469</v>
      </c>
      <c r="H10" s="293" t="s">
        <v>1066</v>
      </c>
    </row>
    <row r="11" spans="1:8" ht="12.75">
      <c r="A11" s="73"/>
      <c r="B11" s="292">
        <v>772894</v>
      </c>
      <c r="C11" s="292">
        <v>772893.03</v>
      </c>
      <c r="D11" s="293" t="s">
        <v>465</v>
      </c>
      <c r="E11" s="293"/>
      <c r="F11" s="428"/>
      <c r="G11" s="428"/>
      <c r="H11" s="293"/>
    </row>
    <row r="12" spans="1:8" ht="12.75">
      <c r="A12" s="73"/>
      <c r="B12" s="292">
        <v>12258</v>
      </c>
      <c r="C12" s="292">
        <v>12257.34</v>
      </c>
      <c r="D12" s="293" t="s">
        <v>1067</v>
      </c>
      <c r="E12" s="293"/>
      <c r="F12" s="428"/>
      <c r="G12" s="428"/>
      <c r="H12" s="293"/>
    </row>
    <row r="13" spans="1:8" ht="12.75">
      <c r="A13" s="73"/>
      <c r="B13" s="292">
        <v>4927</v>
      </c>
      <c r="C13" s="292">
        <v>4926.2</v>
      </c>
      <c r="D13" s="293" t="s">
        <v>1068</v>
      </c>
      <c r="E13" s="293"/>
      <c r="F13" s="428"/>
      <c r="G13" s="428"/>
      <c r="H13" s="293"/>
    </row>
    <row r="14" spans="1:8" ht="12.75">
      <c r="A14" s="73"/>
      <c r="B14" s="292">
        <v>6007</v>
      </c>
      <c r="C14" s="292">
        <v>6007</v>
      </c>
      <c r="D14" s="293" t="s">
        <v>1069</v>
      </c>
      <c r="E14" s="293"/>
      <c r="F14" s="428"/>
      <c r="G14" s="428"/>
      <c r="H14" s="293"/>
    </row>
    <row r="15" spans="1:8" ht="12.75">
      <c r="A15" s="73"/>
      <c r="B15" s="292">
        <v>29040</v>
      </c>
      <c r="C15" s="292">
        <v>29040</v>
      </c>
      <c r="D15" s="293" t="s">
        <v>1070</v>
      </c>
      <c r="E15" s="293"/>
      <c r="F15" s="428"/>
      <c r="G15" s="428"/>
      <c r="H15" s="293"/>
    </row>
    <row r="16" spans="1:8" ht="12.75">
      <c r="A16" s="73"/>
      <c r="B16" s="292">
        <v>4864</v>
      </c>
      <c r="C16" s="292">
        <v>4864</v>
      </c>
      <c r="D16" s="293" t="s">
        <v>1071</v>
      </c>
      <c r="E16" s="293"/>
      <c r="F16" s="428"/>
      <c r="G16" s="428"/>
      <c r="H16" s="293"/>
    </row>
    <row r="17" spans="1:8" ht="12.75">
      <c r="A17" s="73"/>
      <c r="B17" s="292">
        <v>1474</v>
      </c>
      <c r="C17" s="292">
        <v>1473.8</v>
      </c>
      <c r="D17" s="293" t="s">
        <v>1072</v>
      </c>
      <c r="E17" s="293"/>
      <c r="F17" s="428"/>
      <c r="G17" s="428"/>
      <c r="H17" s="293"/>
    </row>
    <row r="18" spans="1:8" ht="12.75">
      <c r="A18" s="73"/>
      <c r="B18" s="292">
        <v>21100</v>
      </c>
      <c r="C18" s="292">
        <v>21093.96</v>
      </c>
      <c r="D18" s="293" t="s">
        <v>1073</v>
      </c>
      <c r="E18" s="293"/>
      <c r="F18" s="428"/>
      <c r="G18" s="428"/>
      <c r="H18" s="293"/>
    </row>
    <row r="19" spans="1:8" ht="12.75">
      <c r="A19" s="73"/>
      <c r="B19" s="292">
        <v>163565</v>
      </c>
      <c r="C19" s="292">
        <v>163565</v>
      </c>
      <c r="D19" s="293" t="s">
        <v>1074</v>
      </c>
      <c r="E19" s="293"/>
      <c r="F19" s="428"/>
      <c r="G19" s="428"/>
      <c r="H19" s="293"/>
    </row>
    <row r="20" spans="1:8" ht="12.75">
      <c r="A20" s="73"/>
      <c r="B20" s="292">
        <v>10000</v>
      </c>
      <c r="C20" s="292">
        <v>10000</v>
      </c>
      <c r="D20" s="293" t="s">
        <v>1075</v>
      </c>
      <c r="E20" s="293"/>
      <c r="F20" s="428"/>
      <c r="G20" s="428"/>
      <c r="H20" s="293"/>
    </row>
    <row r="21" spans="1:8" ht="12.75">
      <c r="A21" s="73"/>
      <c r="B21" s="292">
        <v>0</v>
      </c>
      <c r="C21" s="292">
        <v>-0.45</v>
      </c>
      <c r="D21" s="293" t="s">
        <v>1076</v>
      </c>
      <c r="E21" s="293"/>
      <c r="F21" s="428"/>
      <c r="G21" s="428"/>
      <c r="H21" s="293"/>
    </row>
    <row r="22" spans="1:8" ht="12.75">
      <c r="A22" s="73"/>
      <c r="B22" s="292">
        <v>0</v>
      </c>
      <c r="C22" s="292">
        <v>-56480</v>
      </c>
      <c r="D22" s="293" t="s">
        <v>1077</v>
      </c>
      <c r="E22" s="293"/>
      <c r="F22" s="428"/>
      <c r="G22" s="428"/>
      <c r="H22" s="293"/>
    </row>
    <row r="23" spans="1:8" ht="12.75">
      <c r="A23" s="73"/>
      <c r="B23" s="292">
        <v>57420</v>
      </c>
      <c r="C23" s="292">
        <v>57420</v>
      </c>
      <c r="D23" s="293" t="s">
        <v>1078</v>
      </c>
      <c r="E23" s="293"/>
      <c r="F23" s="428"/>
      <c r="G23" s="428"/>
      <c r="H23" s="293"/>
    </row>
    <row r="24" spans="1:8" ht="12.75">
      <c r="A24" s="73"/>
      <c r="B24" s="292">
        <v>1998</v>
      </c>
      <c r="C24" s="292">
        <v>1998</v>
      </c>
      <c r="D24" s="293" t="s">
        <v>1079</v>
      </c>
      <c r="E24" s="293"/>
      <c r="F24" s="428"/>
      <c r="G24" s="428"/>
      <c r="H24" s="293"/>
    </row>
    <row r="25" spans="1:8" ht="12.75">
      <c r="A25" s="73"/>
      <c r="B25" s="292">
        <v>142032</v>
      </c>
      <c r="C25" s="292">
        <v>142032</v>
      </c>
      <c r="D25" s="293" t="s">
        <v>1080</v>
      </c>
      <c r="E25" s="293"/>
      <c r="F25" s="428"/>
      <c r="G25" s="428"/>
      <c r="H25" s="293"/>
    </row>
    <row r="26" spans="1:8" ht="12.75">
      <c r="A26" s="73"/>
      <c r="B26" s="281"/>
      <c r="C26" s="281"/>
      <c r="D26" s="73"/>
      <c r="E26" s="73"/>
      <c r="F26" s="283"/>
      <c r="G26" s="283"/>
      <c r="H26" s="73"/>
    </row>
    <row r="27" spans="1:8" ht="12.75">
      <c r="A27" s="293" t="s">
        <v>1081</v>
      </c>
      <c r="B27" s="292">
        <f>SUM(B7:B26)</f>
        <v>1311613</v>
      </c>
      <c r="C27" s="292">
        <f>SUM(C7:C26)</f>
        <v>1254299.25</v>
      </c>
      <c r="D27" s="295"/>
      <c r="E27" s="295"/>
      <c r="F27" s="292">
        <f>SUM(F7:F26)</f>
        <v>717451</v>
      </c>
      <c r="G27" s="292">
        <f>SUM(G7:G26)</f>
        <v>717335.77</v>
      </c>
      <c r="H27" s="293"/>
    </row>
    <row r="28" spans="1:8" ht="12.75">
      <c r="A28" s="119"/>
      <c r="B28" s="294"/>
      <c r="C28" s="294"/>
      <c r="D28" s="429"/>
      <c r="E28" s="429"/>
      <c r="F28" s="294"/>
      <c r="G28" s="294"/>
      <c r="H28" s="119"/>
    </row>
    <row r="29" spans="1:8" ht="12.75">
      <c r="A29" s="73"/>
      <c r="B29" s="281"/>
      <c r="C29" s="281"/>
      <c r="D29" s="73"/>
      <c r="E29" s="73"/>
      <c r="F29" s="283"/>
      <c r="G29" s="283"/>
      <c r="H29" s="73"/>
    </row>
    <row r="30" spans="1:8" ht="12.75">
      <c r="A30" s="430" t="s">
        <v>1082</v>
      </c>
      <c r="B30" s="292">
        <v>453</v>
      </c>
      <c r="C30" s="292">
        <v>453</v>
      </c>
      <c r="D30" s="293" t="s">
        <v>1060</v>
      </c>
      <c r="E30" s="293"/>
      <c r="F30" s="428">
        <v>402395</v>
      </c>
      <c r="G30" s="428">
        <v>402395</v>
      </c>
      <c r="H30" s="293" t="s">
        <v>1083</v>
      </c>
    </row>
    <row r="31" spans="1:8" ht="12.75">
      <c r="A31" s="128"/>
      <c r="B31" s="292">
        <v>0</v>
      </c>
      <c r="C31" s="292">
        <v>0</v>
      </c>
      <c r="D31" s="293" t="s">
        <v>1084</v>
      </c>
      <c r="E31" s="293"/>
      <c r="F31" s="428">
        <v>11163</v>
      </c>
      <c r="G31" s="428">
        <v>11163</v>
      </c>
      <c r="H31" s="293" t="s">
        <v>1085</v>
      </c>
    </row>
    <row r="32" spans="1:8" ht="12.75">
      <c r="A32" s="128"/>
      <c r="B32" s="292">
        <v>82</v>
      </c>
      <c r="C32" s="292">
        <v>765</v>
      </c>
      <c r="D32" s="293" t="s">
        <v>1086</v>
      </c>
      <c r="E32" s="293"/>
      <c r="F32" s="428">
        <v>0</v>
      </c>
      <c r="G32" s="428">
        <v>0</v>
      </c>
      <c r="H32" s="293" t="s">
        <v>1087</v>
      </c>
    </row>
    <row r="33" spans="1:8" ht="12.75">
      <c r="A33" s="73"/>
      <c r="B33" s="292">
        <v>64633</v>
      </c>
      <c r="C33" s="292">
        <v>64632.1</v>
      </c>
      <c r="D33" s="293" t="s">
        <v>465</v>
      </c>
      <c r="E33" s="293"/>
      <c r="F33" s="428">
        <v>4546</v>
      </c>
      <c r="G33" s="428">
        <v>4545.2</v>
      </c>
      <c r="H33" s="293" t="s">
        <v>1088</v>
      </c>
    </row>
    <row r="34" spans="1:8" ht="12.75">
      <c r="A34" s="73"/>
      <c r="B34" s="292">
        <v>2704</v>
      </c>
      <c r="C34" s="292">
        <v>2703.14</v>
      </c>
      <c r="D34" s="293" t="s">
        <v>1089</v>
      </c>
      <c r="E34" s="293"/>
      <c r="F34" s="428">
        <v>378</v>
      </c>
      <c r="G34" s="428">
        <v>378</v>
      </c>
      <c r="H34" s="293" t="s">
        <v>1066</v>
      </c>
    </row>
    <row r="35" spans="1:8" ht="12.75">
      <c r="A35" s="73"/>
      <c r="B35" s="292">
        <v>1168</v>
      </c>
      <c r="C35" s="292">
        <v>1168</v>
      </c>
      <c r="D35" s="293" t="s">
        <v>1090</v>
      </c>
      <c r="E35" s="293"/>
      <c r="F35" s="428"/>
      <c r="G35" s="428"/>
      <c r="H35" s="293"/>
    </row>
    <row r="36" spans="1:8" ht="12.75">
      <c r="A36" s="73"/>
      <c r="B36" s="292">
        <v>2519</v>
      </c>
      <c r="C36" s="292">
        <v>2519</v>
      </c>
      <c r="D36" s="293" t="s">
        <v>1091</v>
      </c>
      <c r="E36" s="293"/>
      <c r="F36" s="428"/>
      <c r="G36" s="428"/>
      <c r="H36" s="293"/>
    </row>
    <row r="37" spans="1:8" ht="12.75">
      <c r="A37" s="73"/>
      <c r="B37" s="292">
        <v>4000</v>
      </c>
      <c r="C37" s="292">
        <v>4000</v>
      </c>
      <c r="D37" s="293" t="s">
        <v>1092</v>
      </c>
      <c r="E37" s="293"/>
      <c r="F37" s="428"/>
      <c r="G37" s="428"/>
      <c r="H37" s="293"/>
    </row>
    <row r="38" spans="1:8" ht="12.75">
      <c r="A38" s="73"/>
      <c r="B38" s="292">
        <v>43000</v>
      </c>
      <c r="C38" s="292">
        <v>43000</v>
      </c>
      <c r="D38" s="293" t="s">
        <v>1093</v>
      </c>
      <c r="E38" s="293"/>
      <c r="F38" s="428"/>
      <c r="G38" s="428"/>
      <c r="H38" s="293"/>
    </row>
    <row r="39" spans="1:8" ht="12.75">
      <c r="A39" s="73"/>
      <c r="B39" s="292">
        <v>11431</v>
      </c>
      <c r="C39" s="292">
        <v>11430.04</v>
      </c>
      <c r="D39" s="293" t="s">
        <v>1094</v>
      </c>
      <c r="E39" s="293"/>
      <c r="F39" s="428"/>
      <c r="G39" s="428"/>
      <c r="H39" s="293"/>
    </row>
    <row r="40" spans="1:8" ht="12.75">
      <c r="A40" s="73"/>
      <c r="B40" s="292">
        <v>0</v>
      </c>
      <c r="C40" s="292">
        <v>0.49</v>
      </c>
      <c r="D40" s="293" t="s">
        <v>1095</v>
      </c>
      <c r="E40" s="293"/>
      <c r="F40" s="428"/>
      <c r="G40" s="428"/>
      <c r="H40" s="293"/>
    </row>
    <row r="41" spans="1:8" ht="12.75">
      <c r="A41" s="73"/>
      <c r="B41" s="292">
        <v>456624</v>
      </c>
      <c r="C41" s="292">
        <v>456624</v>
      </c>
      <c r="D41" s="293" t="s">
        <v>1080</v>
      </c>
      <c r="E41" s="293"/>
      <c r="F41" s="428"/>
      <c r="G41" s="428"/>
      <c r="H41" s="293"/>
    </row>
    <row r="42" spans="1:8" ht="12.75">
      <c r="A42" s="73"/>
      <c r="B42" s="292">
        <v>6604</v>
      </c>
      <c r="C42" s="292">
        <v>6603.31</v>
      </c>
      <c r="D42" s="293" t="s">
        <v>1096</v>
      </c>
      <c r="E42" s="293"/>
      <c r="F42" s="428"/>
      <c r="G42" s="428"/>
      <c r="H42" s="293"/>
    </row>
    <row r="43" spans="1:8" ht="12.75">
      <c r="A43" s="73"/>
      <c r="B43" s="281"/>
      <c r="C43" s="281"/>
      <c r="D43" s="73"/>
      <c r="E43" s="73"/>
      <c r="F43" s="283"/>
      <c r="G43" s="283"/>
      <c r="H43" s="73"/>
    </row>
    <row r="44" spans="1:8" ht="12.75">
      <c r="A44" s="293" t="s">
        <v>1097</v>
      </c>
      <c r="B44" s="292">
        <f>SUM(B30:B43)</f>
        <v>593218</v>
      </c>
      <c r="C44" s="292">
        <f>SUM(C30:C43)</f>
        <v>593898.0800000001</v>
      </c>
      <c r="D44" s="295"/>
      <c r="E44" s="295"/>
      <c r="F44" s="292">
        <f>SUM(F30:F43)</f>
        <v>418482</v>
      </c>
      <c r="G44" s="292">
        <f>SUM(G30:G43)</f>
        <v>418481.2</v>
      </c>
      <c r="H44" s="293"/>
    </row>
    <row r="45" spans="1:8" ht="12.75">
      <c r="A45" s="73"/>
      <c r="B45" s="281"/>
      <c r="C45" s="281"/>
      <c r="D45" s="73"/>
      <c r="E45" s="73"/>
      <c r="F45" s="283"/>
      <c r="G45" s="283"/>
      <c r="H45" s="73"/>
    </row>
    <row r="46" spans="1:8" ht="12.75">
      <c r="A46" s="73"/>
      <c r="B46" s="281"/>
      <c r="C46" s="281"/>
      <c r="D46" s="73"/>
      <c r="E46" s="73"/>
      <c r="F46" s="283"/>
      <c r="G46" s="283"/>
      <c r="H46" s="73"/>
    </row>
    <row r="47" spans="1:8" ht="12.75">
      <c r="A47" s="73"/>
      <c r="B47" s="281"/>
      <c r="C47" s="281"/>
      <c r="D47" s="73"/>
      <c r="E47" s="73"/>
      <c r="F47" s="283"/>
      <c r="G47" s="283"/>
      <c r="H47" s="73"/>
    </row>
    <row r="48" spans="1:8" ht="12.75">
      <c r="A48" s="73"/>
      <c r="B48" s="281"/>
      <c r="C48" s="281"/>
      <c r="D48" s="73"/>
      <c r="E48" s="73"/>
      <c r="F48" s="283"/>
      <c r="G48" s="283"/>
      <c r="H48" s="73"/>
    </row>
    <row r="49" spans="1:8" ht="12.75">
      <c r="A49" s="427" t="s">
        <v>1098</v>
      </c>
      <c r="B49" s="292">
        <v>0</v>
      </c>
      <c r="C49" s="292">
        <v>0</v>
      </c>
      <c r="D49" s="293" t="s">
        <v>1060</v>
      </c>
      <c r="E49" s="293"/>
      <c r="F49" s="428">
        <v>757503</v>
      </c>
      <c r="G49" s="428">
        <v>757502.55</v>
      </c>
      <c r="H49" s="293" t="s">
        <v>1099</v>
      </c>
    </row>
    <row r="50" spans="1:8" ht="12.75">
      <c r="A50" s="128"/>
      <c r="B50" s="292">
        <v>12341</v>
      </c>
      <c r="C50" s="292">
        <v>9180.11</v>
      </c>
      <c r="D50" s="293" t="s">
        <v>1100</v>
      </c>
      <c r="E50" s="293"/>
      <c r="F50" s="428">
        <v>72155</v>
      </c>
      <c r="G50" s="428">
        <v>72155</v>
      </c>
      <c r="H50" s="293" t="s">
        <v>1101</v>
      </c>
    </row>
    <row r="51" spans="1:8" ht="12.75">
      <c r="A51" s="73"/>
      <c r="B51" s="292">
        <v>3659</v>
      </c>
      <c r="C51" s="292">
        <v>3659</v>
      </c>
      <c r="D51" s="293" t="s">
        <v>1065</v>
      </c>
      <c r="E51" s="293"/>
      <c r="F51" s="428">
        <v>0</v>
      </c>
      <c r="G51" s="428">
        <v>1.92</v>
      </c>
      <c r="H51" s="293" t="s">
        <v>1102</v>
      </c>
    </row>
    <row r="52" spans="1:8" ht="12.75">
      <c r="A52" s="73"/>
      <c r="B52" s="292">
        <v>5000</v>
      </c>
      <c r="C52" s="292">
        <v>5582.2</v>
      </c>
      <c r="D52" s="293" t="s">
        <v>1103</v>
      </c>
      <c r="E52" s="293"/>
      <c r="F52" s="428">
        <v>8262</v>
      </c>
      <c r="G52" s="428">
        <v>4847</v>
      </c>
      <c r="H52" s="293" t="s">
        <v>1104</v>
      </c>
    </row>
    <row r="53" spans="1:8" ht="12.75">
      <c r="A53" s="73"/>
      <c r="B53" s="292">
        <v>27733</v>
      </c>
      <c r="C53" s="292">
        <v>48233.52</v>
      </c>
      <c r="D53" s="293" t="s">
        <v>1105</v>
      </c>
      <c r="E53" s="293"/>
      <c r="F53" s="428"/>
      <c r="G53" s="428"/>
      <c r="H53" s="293"/>
    </row>
    <row r="54" spans="1:8" ht="12.75">
      <c r="A54" s="73"/>
      <c r="B54" s="292">
        <v>226151</v>
      </c>
      <c r="C54" s="292">
        <v>226150.95</v>
      </c>
      <c r="D54" s="293" t="s">
        <v>465</v>
      </c>
      <c r="E54" s="293"/>
      <c r="F54" s="428"/>
      <c r="G54" s="428"/>
      <c r="H54" s="293"/>
    </row>
    <row r="55" spans="1:8" ht="12.75">
      <c r="A55" s="73"/>
      <c r="B55" s="292">
        <v>2989</v>
      </c>
      <c r="C55" s="292">
        <v>5855.92</v>
      </c>
      <c r="D55" s="293" t="s">
        <v>1089</v>
      </c>
      <c r="E55" s="293"/>
      <c r="F55" s="428"/>
      <c r="G55" s="428"/>
      <c r="H55" s="293"/>
    </row>
    <row r="56" spans="1:8" ht="12.75">
      <c r="A56" s="73"/>
      <c r="B56" s="292">
        <v>4074</v>
      </c>
      <c r="C56" s="292">
        <v>4074</v>
      </c>
      <c r="D56" s="293" t="s">
        <v>1106</v>
      </c>
      <c r="E56" s="293"/>
      <c r="F56" s="428"/>
      <c r="G56" s="428"/>
      <c r="H56" s="293"/>
    </row>
    <row r="57" spans="1:8" ht="12.75">
      <c r="A57" s="73"/>
      <c r="B57" s="292">
        <v>20209</v>
      </c>
      <c r="C57" s="292">
        <v>20208.84</v>
      </c>
      <c r="D57" s="293" t="s">
        <v>1094</v>
      </c>
      <c r="E57" s="293"/>
      <c r="F57" s="428"/>
      <c r="G57" s="428"/>
      <c r="H57" s="293"/>
    </row>
    <row r="58" spans="1:8" ht="12.75">
      <c r="A58" s="73"/>
      <c r="B58" s="292">
        <v>0</v>
      </c>
      <c r="C58" s="292">
        <v>1.93</v>
      </c>
      <c r="D58" s="293" t="s">
        <v>1107</v>
      </c>
      <c r="E58" s="293"/>
      <c r="F58" s="428"/>
      <c r="G58" s="428"/>
      <c r="H58" s="293"/>
    </row>
    <row r="59" spans="1:8" ht="12.75">
      <c r="A59" s="73"/>
      <c r="B59" s="292">
        <v>158868</v>
      </c>
      <c r="C59" s="292">
        <v>158868</v>
      </c>
      <c r="D59" s="293" t="s">
        <v>1080</v>
      </c>
      <c r="E59" s="293"/>
      <c r="F59" s="428"/>
      <c r="G59" s="428"/>
      <c r="H59" s="293"/>
    </row>
    <row r="60" spans="1:8" ht="12.75">
      <c r="A60" s="73"/>
      <c r="B60" s="280"/>
      <c r="C60" s="281"/>
      <c r="D60" s="73"/>
      <c r="E60" s="73"/>
      <c r="F60" s="283"/>
      <c r="G60" s="283"/>
      <c r="H60" s="73"/>
    </row>
    <row r="61" spans="1:8" ht="12.75">
      <c r="A61" s="293" t="s">
        <v>124</v>
      </c>
      <c r="B61" s="292">
        <f>SUM(B49:B60)</f>
        <v>461024</v>
      </c>
      <c r="C61" s="292">
        <f>SUM(C49:C60)</f>
        <v>481814.47000000003</v>
      </c>
      <c r="D61" s="295"/>
      <c r="E61" s="295"/>
      <c r="F61" s="292">
        <f>SUM(F49:F60)</f>
        <v>837920</v>
      </c>
      <c r="G61" s="292">
        <f>SUM(G49:G60)</f>
        <v>834506.4700000001</v>
      </c>
      <c r="H61" s="293"/>
    </row>
    <row r="62" spans="1:8" ht="12.75">
      <c r="A62" s="73"/>
      <c r="B62" s="280"/>
      <c r="C62" s="280"/>
      <c r="D62" s="73"/>
      <c r="E62" s="73"/>
      <c r="F62" s="283"/>
      <c r="G62" s="283"/>
      <c r="H62" s="73"/>
    </row>
    <row r="63" spans="1:8" ht="12.75">
      <c r="A63" s="73"/>
      <c r="B63" s="280"/>
      <c r="C63" s="280"/>
      <c r="D63" s="73"/>
      <c r="E63" s="73"/>
      <c r="F63" s="283"/>
      <c r="G63" s="283"/>
      <c r="H63" s="73"/>
    </row>
    <row r="64" spans="1:8" ht="12.75">
      <c r="A64" s="430" t="s">
        <v>1108</v>
      </c>
      <c r="B64" s="292">
        <v>141971</v>
      </c>
      <c r="C64" s="292">
        <v>141158.38</v>
      </c>
      <c r="D64" s="293" t="s">
        <v>1060</v>
      </c>
      <c r="E64" s="293"/>
      <c r="F64" s="428">
        <v>908864</v>
      </c>
      <c r="G64" s="428">
        <v>886736.59</v>
      </c>
      <c r="H64" s="293" t="s">
        <v>1109</v>
      </c>
    </row>
    <row r="65" spans="1:8" ht="12.75">
      <c r="A65" s="73"/>
      <c r="B65" s="292">
        <v>13454</v>
      </c>
      <c r="C65" s="292">
        <v>13453.02</v>
      </c>
      <c r="D65" s="293" t="s">
        <v>1100</v>
      </c>
      <c r="E65" s="293"/>
      <c r="F65" s="428">
        <v>22000</v>
      </c>
      <c r="G65" s="428">
        <v>21985.25</v>
      </c>
      <c r="H65" s="293" t="s">
        <v>1110</v>
      </c>
    </row>
    <row r="66" spans="1:8" ht="12.75">
      <c r="A66" s="73"/>
      <c r="B66" s="292">
        <v>1765</v>
      </c>
      <c r="C66" s="292">
        <v>1765</v>
      </c>
      <c r="D66" s="293" t="s">
        <v>465</v>
      </c>
      <c r="E66" s="293"/>
      <c r="F66" s="428">
        <v>20000</v>
      </c>
      <c r="G66" s="428">
        <v>17823.81</v>
      </c>
      <c r="H66" s="293" t="s">
        <v>1111</v>
      </c>
    </row>
    <row r="67" spans="1:8" ht="12.75">
      <c r="A67" s="73"/>
      <c r="B67" s="292">
        <v>4600</v>
      </c>
      <c r="C67" s="292">
        <v>4600</v>
      </c>
      <c r="D67" s="293" t="s">
        <v>1112</v>
      </c>
      <c r="E67" s="293"/>
      <c r="F67" s="428">
        <v>18000</v>
      </c>
      <c r="G67" s="428">
        <v>18000</v>
      </c>
      <c r="H67" s="293" t="s">
        <v>1113</v>
      </c>
    </row>
    <row r="68" spans="1:8" ht="12.75">
      <c r="A68" s="73"/>
      <c r="B68" s="292">
        <v>519061</v>
      </c>
      <c r="C68" s="292">
        <v>519060.54</v>
      </c>
      <c r="D68" s="293" t="s">
        <v>1114</v>
      </c>
      <c r="E68" s="293"/>
      <c r="F68" s="428">
        <v>1662</v>
      </c>
      <c r="G68" s="428">
        <v>1661.8</v>
      </c>
      <c r="H68" s="293" t="s">
        <v>1115</v>
      </c>
    </row>
    <row r="69" spans="1:8" ht="12.75">
      <c r="A69" s="73"/>
      <c r="B69" s="292">
        <v>828</v>
      </c>
      <c r="C69" s="292">
        <v>828</v>
      </c>
      <c r="D69" s="293" t="s">
        <v>1116</v>
      </c>
      <c r="E69" s="293"/>
      <c r="F69" s="428">
        <v>49169</v>
      </c>
      <c r="G69" s="428">
        <v>49168.83</v>
      </c>
      <c r="H69" s="293" t="s">
        <v>1117</v>
      </c>
    </row>
    <row r="70" spans="1:8" ht="12.75">
      <c r="A70" s="73"/>
      <c r="B70" s="292">
        <v>3349</v>
      </c>
      <c r="C70" s="292">
        <v>3347.88</v>
      </c>
      <c r="D70" s="293" t="s">
        <v>1118</v>
      </c>
      <c r="E70" s="293"/>
      <c r="F70" s="428">
        <v>0</v>
      </c>
      <c r="G70" s="428">
        <v>-0.01</v>
      </c>
      <c r="H70" s="293" t="s">
        <v>1119</v>
      </c>
    </row>
    <row r="71" spans="1:8" ht="12.75">
      <c r="A71" s="73"/>
      <c r="B71" s="292">
        <v>968</v>
      </c>
      <c r="C71" s="292">
        <v>968</v>
      </c>
      <c r="D71" s="293" t="s">
        <v>1120</v>
      </c>
      <c r="E71" s="293"/>
      <c r="F71" s="428"/>
      <c r="G71" s="428"/>
      <c r="H71" s="293"/>
    </row>
    <row r="72" spans="1:8" ht="12.75">
      <c r="A72" s="73"/>
      <c r="B72" s="292">
        <v>11250</v>
      </c>
      <c r="C72" s="292">
        <v>11250</v>
      </c>
      <c r="D72" s="293" t="s">
        <v>1121</v>
      </c>
      <c r="E72" s="293"/>
      <c r="F72" s="428"/>
      <c r="G72" s="428"/>
      <c r="H72" s="293"/>
    </row>
    <row r="73" spans="1:8" ht="12.75">
      <c r="A73" s="73"/>
      <c r="B73" s="292">
        <v>1600</v>
      </c>
      <c r="C73" s="292">
        <v>1600</v>
      </c>
      <c r="D73" s="293" t="s">
        <v>1122</v>
      </c>
      <c r="E73" s="293"/>
      <c r="F73" s="428"/>
      <c r="G73" s="428"/>
      <c r="H73" s="293"/>
    </row>
    <row r="74" spans="1:8" ht="12.75">
      <c r="A74" s="73"/>
      <c r="B74" s="292">
        <v>1167</v>
      </c>
      <c r="C74" s="292">
        <v>1166.05</v>
      </c>
      <c r="D74" s="293" t="s">
        <v>1123</v>
      </c>
      <c r="E74" s="293"/>
      <c r="F74" s="428"/>
      <c r="G74" s="428"/>
      <c r="H74" s="293"/>
    </row>
    <row r="75" spans="1:8" ht="12.75">
      <c r="A75" s="73"/>
      <c r="B75" s="292">
        <v>173585</v>
      </c>
      <c r="C75" s="292">
        <v>173585</v>
      </c>
      <c r="D75" s="293" t="s">
        <v>1124</v>
      </c>
      <c r="E75" s="293"/>
      <c r="F75" s="428"/>
      <c r="G75" s="428"/>
      <c r="H75" s="293"/>
    </row>
    <row r="76" spans="1:8" ht="12.75">
      <c r="A76" s="73"/>
      <c r="B76" s="292">
        <v>43397</v>
      </c>
      <c r="C76" s="292">
        <v>43396.25</v>
      </c>
      <c r="D76" s="293" t="s">
        <v>1125</v>
      </c>
      <c r="E76" s="293"/>
      <c r="F76" s="428"/>
      <c r="G76" s="428"/>
      <c r="H76" s="293"/>
    </row>
    <row r="77" spans="1:8" ht="12.75">
      <c r="A77" s="73"/>
      <c r="B77" s="292">
        <v>15624</v>
      </c>
      <c r="C77" s="292">
        <v>15623.85</v>
      </c>
      <c r="D77" s="293" t="s">
        <v>1126</v>
      </c>
      <c r="E77" s="293"/>
      <c r="F77" s="428"/>
      <c r="G77" s="428"/>
      <c r="H77" s="293"/>
    </row>
    <row r="78" spans="1:8" ht="12.75">
      <c r="A78" s="73"/>
      <c r="B78" s="292">
        <v>1620</v>
      </c>
      <c r="C78" s="292">
        <v>1620</v>
      </c>
      <c r="D78" s="293" t="s">
        <v>1127</v>
      </c>
      <c r="E78" s="293"/>
      <c r="F78" s="428"/>
      <c r="G78" s="428"/>
      <c r="H78" s="293"/>
    </row>
    <row r="79" spans="1:8" ht="12.75">
      <c r="A79" s="73"/>
      <c r="B79" s="292">
        <v>4877</v>
      </c>
      <c r="C79" s="292">
        <v>4876.84</v>
      </c>
      <c r="D79" s="293" t="s">
        <v>1128</v>
      </c>
      <c r="E79" s="293"/>
      <c r="F79" s="428"/>
      <c r="G79" s="428"/>
      <c r="H79" s="293"/>
    </row>
    <row r="80" spans="1:8" ht="12.75">
      <c r="A80" s="73"/>
      <c r="B80" s="292">
        <v>0</v>
      </c>
      <c r="C80" s="292">
        <v>-0.57</v>
      </c>
      <c r="D80" s="293" t="s">
        <v>1107</v>
      </c>
      <c r="E80" s="293"/>
      <c r="F80" s="428"/>
      <c r="G80" s="428"/>
      <c r="H80" s="293"/>
    </row>
    <row r="81" spans="1:8" ht="12.75">
      <c r="A81" s="73"/>
      <c r="B81" s="292">
        <v>200747</v>
      </c>
      <c r="C81" s="292">
        <v>200747</v>
      </c>
      <c r="D81" s="293" t="s">
        <v>1080</v>
      </c>
      <c r="E81" s="293"/>
      <c r="F81" s="428"/>
      <c r="G81" s="428"/>
      <c r="H81" s="293"/>
    </row>
    <row r="82" spans="1:8" ht="12.75">
      <c r="A82" s="73"/>
      <c r="B82" s="292">
        <v>10270</v>
      </c>
      <c r="C82" s="292">
        <v>10269.17</v>
      </c>
      <c r="D82" s="293" t="s">
        <v>1129</v>
      </c>
      <c r="E82" s="293"/>
      <c r="F82" s="428"/>
      <c r="G82" s="428"/>
      <c r="H82" s="293"/>
    </row>
    <row r="83" spans="1:8" ht="12.75">
      <c r="A83" s="73"/>
      <c r="B83" s="292">
        <v>5300</v>
      </c>
      <c r="C83" s="292">
        <v>5144.5</v>
      </c>
      <c r="D83" s="293" t="s">
        <v>1130</v>
      </c>
      <c r="E83" s="293"/>
      <c r="F83" s="428"/>
      <c r="G83" s="428"/>
      <c r="H83" s="293"/>
    </row>
    <row r="84" spans="1:8" ht="12.75">
      <c r="A84" s="73"/>
      <c r="B84" s="326"/>
      <c r="C84" s="281"/>
      <c r="D84" s="73"/>
      <c r="E84" s="73"/>
      <c r="F84" s="283"/>
      <c r="G84" s="283"/>
      <c r="H84" s="73"/>
    </row>
    <row r="85" spans="1:8" ht="12.75">
      <c r="A85" s="293" t="s">
        <v>124</v>
      </c>
      <c r="B85" s="292">
        <f>SUM(B64:B84)</f>
        <v>1155433</v>
      </c>
      <c r="C85" s="292">
        <f>SUM(C64:C84)</f>
        <v>1154458.9100000001</v>
      </c>
      <c r="D85" s="295"/>
      <c r="E85" s="295"/>
      <c r="F85" s="292">
        <f>SUM(F64:F84)</f>
        <v>1019695</v>
      </c>
      <c r="G85" s="292">
        <f>SUM(G64:G84)</f>
        <v>995376.27</v>
      </c>
      <c r="H85" s="293"/>
    </row>
    <row r="86" spans="1:8" ht="12.75">
      <c r="A86" s="119"/>
      <c r="B86" s="294"/>
      <c r="C86" s="294"/>
      <c r="D86" s="429"/>
      <c r="E86" s="429"/>
      <c r="F86" s="294"/>
      <c r="G86" s="294"/>
      <c r="H86" s="119"/>
    </row>
    <row r="87" spans="1:8" ht="12.75">
      <c r="A87" s="119"/>
      <c r="B87" s="294"/>
      <c r="C87" s="294"/>
      <c r="D87" s="429"/>
      <c r="E87" s="429"/>
      <c r="F87" s="294"/>
      <c r="G87" s="294"/>
      <c r="H87" s="119"/>
    </row>
    <row r="88" spans="1:8" ht="12.75">
      <c r="A88" s="119"/>
      <c r="B88" s="294"/>
      <c r="C88" s="294"/>
      <c r="D88" s="429"/>
      <c r="E88" s="429"/>
      <c r="F88" s="294"/>
      <c r="G88" s="294"/>
      <c r="H88" s="119"/>
    </row>
    <row r="89" spans="1:8" ht="12.75">
      <c r="A89" s="119"/>
      <c r="B89" s="294"/>
      <c r="C89" s="294"/>
      <c r="D89" s="429"/>
      <c r="E89" s="429"/>
      <c r="F89" s="294"/>
      <c r="G89" s="294"/>
      <c r="H89" s="119"/>
    </row>
    <row r="90" spans="1:8" ht="12.75">
      <c r="A90" s="427" t="s">
        <v>74</v>
      </c>
      <c r="B90" s="292">
        <v>15427</v>
      </c>
      <c r="C90" s="292">
        <v>24874</v>
      </c>
      <c r="D90" s="293" t="s">
        <v>1131</v>
      </c>
      <c r="E90" s="293"/>
      <c r="F90" s="428">
        <v>6600</v>
      </c>
      <c r="G90" s="428">
        <v>6599.88</v>
      </c>
      <c r="H90" s="293" t="s">
        <v>1132</v>
      </c>
    </row>
    <row r="91" spans="1:8" ht="12.75">
      <c r="A91" s="284"/>
      <c r="B91" s="292">
        <v>73</v>
      </c>
      <c r="C91" s="292">
        <v>72.5</v>
      </c>
      <c r="D91" s="293" t="s">
        <v>1103</v>
      </c>
      <c r="E91" s="293"/>
      <c r="F91" s="428">
        <v>5547</v>
      </c>
      <c r="G91" s="428">
        <v>5546.4</v>
      </c>
      <c r="H91" s="293" t="s">
        <v>1133</v>
      </c>
    </row>
    <row r="92" spans="1:8" ht="12.75">
      <c r="A92" s="73"/>
      <c r="B92" s="292">
        <v>4200</v>
      </c>
      <c r="C92" s="292">
        <v>4200</v>
      </c>
      <c r="D92" s="293" t="s">
        <v>1134</v>
      </c>
      <c r="E92" s="293"/>
      <c r="F92" s="428">
        <v>4132</v>
      </c>
      <c r="G92" s="428">
        <v>4132</v>
      </c>
      <c r="H92" s="293" t="s">
        <v>1135</v>
      </c>
    </row>
    <row r="93" spans="1:8" ht="12.75">
      <c r="A93" s="73"/>
      <c r="B93" s="292">
        <v>84786</v>
      </c>
      <c r="C93" s="292">
        <v>84785.6</v>
      </c>
      <c r="D93" s="293" t="s">
        <v>465</v>
      </c>
      <c r="E93" s="293"/>
      <c r="F93" s="428">
        <v>3</v>
      </c>
      <c r="G93" s="428">
        <v>3</v>
      </c>
      <c r="H93" s="293" t="s">
        <v>1119</v>
      </c>
    </row>
    <row r="94" spans="1:8" ht="12.75">
      <c r="A94" s="73"/>
      <c r="B94" s="292">
        <v>354</v>
      </c>
      <c r="C94" s="292">
        <v>354</v>
      </c>
      <c r="D94" s="293" t="s">
        <v>1089</v>
      </c>
      <c r="E94" s="293"/>
      <c r="F94" s="428"/>
      <c r="G94" s="428"/>
      <c r="H94" s="293"/>
    </row>
    <row r="95" spans="1:8" ht="12.75">
      <c r="A95" s="73"/>
      <c r="B95" s="292">
        <v>23414</v>
      </c>
      <c r="C95" s="292">
        <v>23413.5</v>
      </c>
      <c r="D95" s="293" t="s">
        <v>1136</v>
      </c>
      <c r="E95" s="293"/>
      <c r="F95" s="428"/>
      <c r="G95" s="428"/>
      <c r="H95" s="293"/>
    </row>
    <row r="96" spans="1:8" ht="12.75">
      <c r="A96" s="73"/>
      <c r="B96" s="292">
        <v>1505</v>
      </c>
      <c r="C96" s="292">
        <v>1504.92</v>
      </c>
      <c r="D96" s="293" t="s">
        <v>1128</v>
      </c>
      <c r="E96" s="293"/>
      <c r="F96" s="428"/>
      <c r="G96" s="428"/>
      <c r="H96" s="293"/>
    </row>
    <row r="97" spans="1:8" ht="12.75">
      <c r="A97" s="73"/>
      <c r="B97" s="292">
        <v>0</v>
      </c>
      <c r="C97" s="292">
        <v>0.62</v>
      </c>
      <c r="D97" s="293" t="s">
        <v>1107</v>
      </c>
      <c r="E97" s="293"/>
      <c r="F97" s="428"/>
      <c r="G97" s="428"/>
      <c r="H97" s="293"/>
    </row>
    <row r="98" spans="1:8" ht="12.75">
      <c r="A98" s="73"/>
      <c r="B98" s="292">
        <v>16104</v>
      </c>
      <c r="C98" s="292">
        <v>16104</v>
      </c>
      <c r="D98" s="293" t="s">
        <v>1080</v>
      </c>
      <c r="E98" s="293"/>
      <c r="F98" s="428"/>
      <c r="G98" s="428"/>
      <c r="H98" s="293"/>
    </row>
    <row r="99" spans="1:8" ht="12.75">
      <c r="A99" s="73"/>
      <c r="B99" s="281"/>
      <c r="C99" s="281"/>
      <c r="D99" s="73"/>
      <c r="E99" s="73"/>
      <c r="F99" s="283"/>
      <c r="G99" s="283"/>
      <c r="H99" s="73"/>
    </row>
    <row r="100" spans="1:8" ht="12.75">
      <c r="A100" s="293" t="s">
        <v>124</v>
      </c>
      <c r="B100" s="292">
        <f>SUM(B90:B99)</f>
        <v>145863</v>
      </c>
      <c r="C100" s="292">
        <f>SUM(C90:C99)</f>
        <v>155309.14</v>
      </c>
      <c r="D100" s="295"/>
      <c r="E100" s="295"/>
      <c r="F100" s="292">
        <f>SUM(F90:F99)</f>
        <v>16282</v>
      </c>
      <c r="G100" s="292">
        <f>SUM(G90:G99)</f>
        <v>16281.279999999999</v>
      </c>
      <c r="H100" s="293"/>
    </row>
    <row r="101" spans="1:8" ht="12.75">
      <c r="A101" s="73"/>
      <c r="B101" s="281"/>
      <c r="C101" s="281"/>
      <c r="D101" s="73"/>
      <c r="E101" s="73"/>
      <c r="F101" s="283"/>
      <c r="G101" s="283"/>
      <c r="H101" s="73"/>
    </row>
    <row r="102" spans="1:8" ht="12.75">
      <c r="A102" s="427" t="s">
        <v>1137</v>
      </c>
      <c r="B102" s="292">
        <v>0</v>
      </c>
      <c r="C102" s="292">
        <v>0</v>
      </c>
      <c r="D102" s="295" t="s">
        <v>1060</v>
      </c>
      <c r="E102" s="295"/>
      <c r="F102" s="292">
        <v>4080</v>
      </c>
      <c r="G102" s="292">
        <v>4079.11</v>
      </c>
      <c r="H102" s="293" t="s">
        <v>1138</v>
      </c>
    </row>
    <row r="103" spans="1:8" ht="12.75">
      <c r="A103" s="73"/>
      <c r="B103" s="281"/>
      <c r="C103" s="281"/>
      <c r="D103" s="73"/>
      <c r="E103" s="73"/>
      <c r="F103" s="283"/>
      <c r="G103" s="283"/>
      <c r="H103" s="73"/>
    </row>
    <row r="104" spans="1:8" ht="12.75">
      <c r="A104" s="73"/>
      <c r="B104" s="281"/>
      <c r="C104" s="281"/>
      <c r="D104" s="73"/>
      <c r="E104" s="73"/>
      <c r="F104" s="283"/>
      <c r="G104" s="283"/>
      <c r="H104" s="73"/>
    </row>
    <row r="105" spans="1:8" ht="12.75">
      <c r="A105" s="430" t="s">
        <v>263</v>
      </c>
      <c r="B105" s="292">
        <v>15431</v>
      </c>
      <c r="C105" s="292">
        <v>15430.2</v>
      </c>
      <c r="D105" s="293" t="s">
        <v>1060</v>
      </c>
      <c r="E105" s="293"/>
      <c r="F105" s="428">
        <v>1947319</v>
      </c>
      <c r="G105" s="428">
        <v>1947319</v>
      </c>
      <c r="H105" s="293" t="s">
        <v>1139</v>
      </c>
    </row>
    <row r="106" spans="1:8" ht="12.75">
      <c r="A106" s="128"/>
      <c r="B106" s="292">
        <v>103426</v>
      </c>
      <c r="C106" s="292">
        <v>103425.6</v>
      </c>
      <c r="D106" s="293" t="s">
        <v>1140</v>
      </c>
      <c r="E106" s="293"/>
      <c r="F106" s="428">
        <v>32549</v>
      </c>
      <c r="G106" s="428">
        <v>32548.57</v>
      </c>
      <c r="H106" s="293" t="s">
        <v>1141</v>
      </c>
    </row>
    <row r="107" spans="1:8" ht="12.75">
      <c r="A107" s="73"/>
      <c r="B107" s="292">
        <v>951718</v>
      </c>
      <c r="C107" s="292">
        <v>951717.67</v>
      </c>
      <c r="D107" s="293" t="s">
        <v>1142</v>
      </c>
      <c r="E107" s="293"/>
      <c r="F107" s="428">
        <v>0</v>
      </c>
      <c r="G107" s="428">
        <v>0.01</v>
      </c>
      <c r="H107" s="293" t="s">
        <v>1119</v>
      </c>
    </row>
    <row r="108" spans="1:8" ht="12.75">
      <c r="A108" s="73"/>
      <c r="B108" s="292">
        <v>100</v>
      </c>
      <c r="C108" s="292">
        <v>76.6</v>
      </c>
      <c r="D108" s="293" t="s">
        <v>1121</v>
      </c>
      <c r="E108" s="293"/>
      <c r="F108" s="428">
        <v>2100</v>
      </c>
      <c r="G108" s="428">
        <v>1956.43</v>
      </c>
      <c r="H108" s="293" t="s">
        <v>440</v>
      </c>
    </row>
    <row r="109" spans="1:8" ht="12.75">
      <c r="A109" s="73"/>
      <c r="B109" s="292">
        <v>2720</v>
      </c>
      <c r="C109" s="292">
        <v>2720</v>
      </c>
      <c r="D109" s="293" t="s">
        <v>1143</v>
      </c>
      <c r="E109" s="293"/>
      <c r="F109" s="428">
        <v>5456</v>
      </c>
      <c r="G109" s="428">
        <v>5455.89</v>
      </c>
      <c r="H109" s="293" t="s">
        <v>1144</v>
      </c>
    </row>
    <row r="110" spans="1:8" ht="12.75">
      <c r="A110" s="73"/>
      <c r="B110" s="292">
        <v>96420</v>
      </c>
      <c r="C110" s="292">
        <v>96419.83</v>
      </c>
      <c r="D110" s="293" t="s">
        <v>1145</v>
      </c>
      <c r="E110" s="293"/>
      <c r="F110" s="428">
        <v>89496</v>
      </c>
      <c r="G110" s="428">
        <v>89496</v>
      </c>
      <c r="H110" s="293" t="s">
        <v>1146</v>
      </c>
    </row>
    <row r="111" spans="1:8" ht="12.75">
      <c r="A111" s="73"/>
      <c r="B111" s="292">
        <v>53164</v>
      </c>
      <c r="C111" s="292">
        <v>53164</v>
      </c>
      <c r="D111" s="293" t="s">
        <v>1147</v>
      </c>
      <c r="E111" s="293"/>
      <c r="F111" s="428">
        <v>659092</v>
      </c>
      <c r="G111" s="428">
        <v>659091.58</v>
      </c>
      <c r="H111" s="293" t="s">
        <v>1148</v>
      </c>
    </row>
    <row r="112" spans="1:8" ht="12.75">
      <c r="A112" s="73"/>
      <c r="B112" s="292">
        <v>89496</v>
      </c>
      <c r="C112" s="292">
        <v>89496</v>
      </c>
      <c r="D112" s="293" t="s">
        <v>1149</v>
      </c>
      <c r="E112" s="293"/>
      <c r="F112" s="428">
        <v>26445</v>
      </c>
      <c r="G112" s="428">
        <v>26444.8</v>
      </c>
      <c r="H112" s="293" t="s">
        <v>1150</v>
      </c>
    </row>
    <row r="113" spans="1:8" ht="12.75">
      <c r="A113" s="73"/>
      <c r="B113" s="292">
        <v>13121</v>
      </c>
      <c r="C113" s="292">
        <v>13121</v>
      </c>
      <c r="D113" s="293" t="s">
        <v>1094</v>
      </c>
      <c r="E113" s="293"/>
      <c r="F113" s="428"/>
      <c r="G113" s="428"/>
      <c r="H113" s="293"/>
    </row>
    <row r="114" spans="1:8" ht="12.75">
      <c r="A114" s="73"/>
      <c r="B114" s="292">
        <v>0</v>
      </c>
      <c r="C114" s="292">
        <v>-0.33</v>
      </c>
      <c r="D114" s="293" t="s">
        <v>1076</v>
      </c>
      <c r="E114" s="293"/>
      <c r="F114" s="428"/>
      <c r="G114" s="428"/>
      <c r="H114" s="293"/>
    </row>
    <row r="115" spans="1:8" ht="12.75">
      <c r="A115" s="73"/>
      <c r="B115" s="292">
        <v>8712</v>
      </c>
      <c r="C115" s="292">
        <v>8712</v>
      </c>
      <c r="D115" s="293" t="s">
        <v>1080</v>
      </c>
      <c r="E115" s="293"/>
      <c r="F115" s="428"/>
      <c r="G115" s="428"/>
      <c r="H115" s="293"/>
    </row>
    <row r="116" spans="1:8" ht="12.75">
      <c r="A116" s="73"/>
      <c r="B116" s="292">
        <v>0</v>
      </c>
      <c r="C116" s="292">
        <v>-430801.07</v>
      </c>
      <c r="D116" s="293" t="s">
        <v>1151</v>
      </c>
      <c r="E116" s="293"/>
      <c r="F116" s="428"/>
      <c r="G116" s="428"/>
      <c r="H116" s="293"/>
    </row>
    <row r="117" spans="1:8" ht="12.75">
      <c r="A117" s="73"/>
      <c r="B117" s="281"/>
      <c r="C117" s="281"/>
      <c r="D117" s="73"/>
      <c r="E117" s="73"/>
      <c r="F117" s="283"/>
      <c r="G117" s="283"/>
      <c r="H117" s="73"/>
    </row>
    <row r="118" spans="1:8" ht="12.75">
      <c r="A118" s="293" t="s">
        <v>124</v>
      </c>
      <c r="B118" s="292">
        <f>SUM(B105:B117)</f>
        <v>1334308</v>
      </c>
      <c r="C118" s="292">
        <f>SUM(C105:C117)</f>
        <v>903481.5</v>
      </c>
      <c r="D118" s="295"/>
      <c r="E118" s="295"/>
      <c r="F118" s="292">
        <f>SUM(F105:F117)</f>
        <v>2762457</v>
      </c>
      <c r="G118" s="292">
        <f>SUM(G105:G117)</f>
        <v>2762312.2800000003</v>
      </c>
      <c r="H118" s="293"/>
    </row>
    <row r="119" spans="1:8" ht="12.75">
      <c r="A119" s="73"/>
      <c r="B119" s="281"/>
      <c r="C119" s="281"/>
      <c r="D119" s="73"/>
      <c r="E119" s="73"/>
      <c r="F119" s="283"/>
      <c r="G119" s="283"/>
      <c r="H119" s="73"/>
    </row>
    <row r="120" spans="1:8" ht="12.75">
      <c r="A120" s="73"/>
      <c r="B120" s="281"/>
      <c r="C120" s="281"/>
      <c r="D120" s="73"/>
      <c r="E120" s="73"/>
      <c r="F120" s="283"/>
      <c r="G120" s="283"/>
      <c r="H120" s="73"/>
    </row>
    <row r="121" spans="1:8" ht="12.75">
      <c r="A121" s="427" t="s">
        <v>241</v>
      </c>
      <c r="B121" s="292">
        <v>0</v>
      </c>
      <c r="C121" s="292">
        <v>410</v>
      </c>
      <c r="D121" s="293" t="s">
        <v>1096</v>
      </c>
      <c r="E121" s="293"/>
      <c r="F121" s="292">
        <v>196873</v>
      </c>
      <c r="G121" s="292">
        <v>196872.8</v>
      </c>
      <c r="H121" s="293" t="s">
        <v>555</v>
      </c>
    </row>
    <row r="122" spans="1:8" ht="12.75">
      <c r="A122" s="73"/>
      <c r="B122" s="281"/>
      <c r="C122" s="281"/>
      <c r="D122" s="73"/>
      <c r="E122" s="73"/>
      <c r="F122" s="283"/>
      <c r="G122" s="283"/>
      <c r="H122" s="73"/>
    </row>
    <row r="123" spans="1:8" ht="12.75">
      <c r="A123" s="73"/>
      <c r="B123" s="281"/>
      <c r="C123" s="281"/>
      <c r="D123" s="73"/>
      <c r="E123" s="73"/>
      <c r="F123" s="283"/>
      <c r="G123" s="283"/>
      <c r="H123" s="73"/>
    </row>
    <row r="124" spans="1:8" ht="12.75">
      <c r="A124" s="430" t="s">
        <v>1152</v>
      </c>
      <c r="B124" s="292">
        <v>52334</v>
      </c>
      <c r="C124" s="292">
        <v>52332.32</v>
      </c>
      <c r="D124" s="293" t="s">
        <v>1153</v>
      </c>
      <c r="E124" s="293"/>
      <c r="F124" s="428">
        <v>29530</v>
      </c>
      <c r="G124" s="428">
        <v>29530</v>
      </c>
      <c r="H124" s="293" t="s">
        <v>1154</v>
      </c>
    </row>
    <row r="125" spans="1:8" ht="12.75">
      <c r="A125" s="73"/>
      <c r="B125" s="292">
        <v>66616</v>
      </c>
      <c r="C125" s="292">
        <v>71689</v>
      </c>
      <c r="D125" s="293" t="s">
        <v>1131</v>
      </c>
      <c r="E125" s="293"/>
      <c r="F125" s="428"/>
      <c r="G125" s="428">
        <v>-1.3</v>
      </c>
      <c r="H125" s="293" t="s">
        <v>1119</v>
      </c>
    </row>
    <row r="126" spans="1:8" ht="12.75">
      <c r="A126" s="73"/>
      <c r="B126" s="292">
        <v>13451</v>
      </c>
      <c r="C126" s="292">
        <v>13451</v>
      </c>
      <c r="D126" s="293" t="s">
        <v>1103</v>
      </c>
      <c r="E126" s="293"/>
      <c r="F126" s="428"/>
      <c r="G126" s="428"/>
      <c r="H126" s="293"/>
    </row>
    <row r="127" spans="1:8" ht="12.75">
      <c r="A127" s="73"/>
      <c r="B127" s="292">
        <v>43545</v>
      </c>
      <c r="C127" s="292">
        <v>43544.52</v>
      </c>
      <c r="D127" s="293" t="s">
        <v>465</v>
      </c>
      <c r="E127" s="293"/>
      <c r="F127" s="428"/>
      <c r="G127" s="428"/>
      <c r="H127" s="293"/>
    </row>
    <row r="128" spans="1:8" ht="12.75">
      <c r="A128" s="73"/>
      <c r="B128" s="292">
        <v>239</v>
      </c>
      <c r="C128" s="292">
        <v>238.37</v>
      </c>
      <c r="D128" s="293" t="s">
        <v>1155</v>
      </c>
      <c r="E128" s="293"/>
      <c r="F128" s="428"/>
      <c r="G128" s="428"/>
      <c r="H128" s="293"/>
    </row>
    <row r="129" spans="1:8" ht="12.75">
      <c r="A129" s="73"/>
      <c r="B129" s="292">
        <v>10352</v>
      </c>
      <c r="C129" s="292">
        <v>10352</v>
      </c>
      <c r="D129" s="293" t="s">
        <v>1156</v>
      </c>
      <c r="E129" s="293"/>
      <c r="F129" s="428"/>
      <c r="G129" s="428"/>
      <c r="H129" s="293"/>
    </row>
    <row r="130" spans="1:8" ht="12.75">
      <c r="A130" s="73"/>
      <c r="B130" s="292">
        <v>3375</v>
      </c>
      <c r="C130" s="292">
        <v>3374.4</v>
      </c>
      <c r="D130" s="293" t="s">
        <v>1128</v>
      </c>
      <c r="E130" s="293"/>
      <c r="F130" s="428"/>
      <c r="G130" s="428"/>
      <c r="H130" s="293"/>
    </row>
    <row r="131" spans="1:8" ht="12.75">
      <c r="A131" s="73"/>
      <c r="B131" s="292">
        <v>0</v>
      </c>
      <c r="C131" s="292">
        <v>1.28</v>
      </c>
      <c r="D131" s="293" t="s">
        <v>1107</v>
      </c>
      <c r="E131" s="293"/>
      <c r="F131" s="428"/>
      <c r="G131" s="428"/>
      <c r="H131" s="293"/>
    </row>
    <row r="132" spans="1:8" ht="12.75">
      <c r="A132" s="73"/>
      <c r="B132" s="292">
        <v>118404</v>
      </c>
      <c r="C132" s="292">
        <v>118404</v>
      </c>
      <c r="D132" s="293" t="s">
        <v>1080</v>
      </c>
      <c r="E132" s="293"/>
      <c r="F132" s="428"/>
      <c r="G132" s="428"/>
      <c r="H132" s="293"/>
    </row>
    <row r="133" spans="1:8" ht="12.75">
      <c r="A133" s="73"/>
      <c r="B133" s="281"/>
      <c r="C133" s="281"/>
      <c r="D133" s="73"/>
      <c r="E133" s="73"/>
      <c r="F133" s="283"/>
      <c r="G133" s="283"/>
      <c r="H133" s="73"/>
    </row>
    <row r="134" spans="1:8" ht="12.75">
      <c r="A134" s="293" t="s">
        <v>124</v>
      </c>
      <c r="B134" s="292">
        <f>SUM(B124:B133)</f>
        <v>308316</v>
      </c>
      <c r="C134" s="292">
        <f>SUM(C124:C133)</f>
        <v>313386.88999999996</v>
      </c>
      <c r="D134" s="295"/>
      <c r="E134" s="295"/>
      <c r="F134" s="292">
        <f>SUM(F124:F133)</f>
        <v>29530</v>
      </c>
      <c r="G134" s="292">
        <f>SUM(G124:G133)</f>
        <v>29528.7</v>
      </c>
      <c r="H134" s="293"/>
    </row>
    <row r="135" spans="1:8" ht="12.75">
      <c r="A135" s="73"/>
      <c r="B135" s="281"/>
      <c r="C135" s="281"/>
      <c r="D135" s="73"/>
      <c r="E135" s="73"/>
      <c r="F135" s="283"/>
      <c r="G135" s="283"/>
      <c r="H135" s="73"/>
    </row>
    <row r="136" spans="1:8" ht="12.75">
      <c r="A136" s="430" t="s">
        <v>1157</v>
      </c>
      <c r="B136" s="292">
        <v>7779</v>
      </c>
      <c r="C136" s="292">
        <v>7778.16</v>
      </c>
      <c r="D136" s="293" t="s">
        <v>1158</v>
      </c>
      <c r="E136" s="293"/>
      <c r="F136" s="428">
        <v>1263789</v>
      </c>
      <c r="G136" s="428">
        <v>1263788.64</v>
      </c>
      <c r="H136" s="293" t="s">
        <v>1159</v>
      </c>
    </row>
    <row r="137" spans="1:8" ht="12.75">
      <c r="A137" s="128"/>
      <c r="B137" s="292">
        <v>0</v>
      </c>
      <c r="C137" s="292">
        <v>0</v>
      </c>
      <c r="D137" s="293" t="s">
        <v>465</v>
      </c>
      <c r="E137" s="293"/>
      <c r="F137" s="428">
        <v>6</v>
      </c>
      <c r="G137" s="428">
        <v>5.77</v>
      </c>
      <c r="H137" s="293" t="s">
        <v>1119</v>
      </c>
    </row>
    <row r="138" spans="1:8" ht="12.75">
      <c r="A138" s="128"/>
      <c r="B138" s="292">
        <v>2547073</v>
      </c>
      <c r="C138" s="292">
        <v>2547073</v>
      </c>
      <c r="D138" s="293" t="s">
        <v>1080</v>
      </c>
      <c r="E138" s="293"/>
      <c r="F138" s="428"/>
      <c r="G138" s="428"/>
      <c r="H138" s="293"/>
    </row>
    <row r="139" spans="1:8" ht="12.75">
      <c r="A139" s="73"/>
      <c r="B139" s="281"/>
      <c r="C139" s="281"/>
      <c r="D139" s="73"/>
      <c r="E139" s="73"/>
      <c r="F139" s="283"/>
      <c r="G139" s="283"/>
      <c r="H139" s="73"/>
    </row>
    <row r="140" spans="1:8" ht="12.75">
      <c r="A140" s="293" t="s">
        <v>124</v>
      </c>
      <c r="B140" s="292">
        <f>SUM(B136:B139)</f>
        <v>2554852</v>
      </c>
      <c r="C140" s="292">
        <f>SUM(C136:C139)</f>
        <v>2554851.16</v>
      </c>
      <c r="D140" s="295"/>
      <c r="E140" s="295"/>
      <c r="F140" s="292">
        <f>SUM(F136:F139)</f>
        <v>1263795</v>
      </c>
      <c r="G140" s="292">
        <f>SUM(G136:G139)</f>
        <v>1263794.41</v>
      </c>
      <c r="H140" s="293"/>
    </row>
    <row r="141" spans="1:8" ht="12.75">
      <c r="A141" s="119"/>
      <c r="B141" s="294"/>
      <c r="C141" s="294"/>
      <c r="D141" s="429"/>
      <c r="E141" s="429"/>
      <c r="F141" s="294"/>
      <c r="G141" s="294"/>
      <c r="H141" s="119"/>
    </row>
    <row r="142" spans="1:8" ht="12.75">
      <c r="A142" s="73"/>
      <c r="B142" s="281"/>
      <c r="C142" s="281"/>
      <c r="D142" s="73"/>
      <c r="E142" s="73"/>
      <c r="F142" s="283"/>
      <c r="G142" s="283"/>
      <c r="H142" s="73"/>
    </row>
    <row r="143" spans="1:8" ht="12.75">
      <c r="A143" s="427" t="s">
        <v>1160</v>
      </c>
      <c r="B143" s="292">
        <v>2491</v>
      </c>
      <c r="C143" s="292">
        <v>2491</v>
      </c>
      <c r="D143" s="293" t="s">
        <v>1161</v>
      </c>
      <c r="E143" s="293"/>
      <c r="F143" s="428">
        <v>0</v>
      </c>
      <c r="G143" s="428">
        <v>-3200</v>
      </c>
      <c r="H143" s="293" t="s">
        <v>1162</v>
      </c>
    </row>
    <row r="144" spans="1:8" ht="12.75">
      <c r="A144" s="128"/>
      <c r="B144" s="292"/>
      <c r="C144" s="292"/>
      <c r="D144" s="293"/>
      <c r="E144" s="293"/>
      <c r="F144" s="428">
        <v>0</v>
      </c>
      <c r="G144" s="428">
        <v>-1000</v>
      </c>
      <c r="H144" s="293" t="s">
        <v>1163</v>
      </c>
    </row>
    <row r="145" spans="1:8" ht="12.75">
      <c r="A145" s="128"/>
      <c r="B145" s="292"/>
      <c r="C145" s="292"/>
      <c r="D145" s="293"/>
      <c r="E145" s="293"/>
      <c r="F145" s="428">
        <v>0</v>
      </c>
      <c r="G145" s="428">
        <v>-341.28</v>
      </c>
      <c r="H145" s="293" t="s">
        <v>1164</v>
      </c>
    </row>
    <row r="146" spans="1:8" ht="12.75">
      <c r="A146" s="128"/>
      <c r="B146" s="294"/>
      <c r="C146" s="294"/>
      <c r="D146" s="119"/>
      <c r="E146" s="119"/>
      <c r="F146" s="431"/>
      <c r="G146" s="431"/>
      <c r="H146" s="119"/>
    </row>
    <row r="147" spans="1:8" ht="12.75">
      <c r="A147" s="295" t="s">
        <v>124</v>
      </c>
      <c r="B147" s="292">
        <f>SUM(B143:B146)</f>
        <v>2491</v>
      </c>
      <c r="C147" s="292">
        <f>SUM(C143:C146)</f>
        <v>2491</v>
      </c>
      <c r="D147" s="293"/>
      <c r="E147" s="293"/>
      <c r="F147" s="428">
        <f>SUM(F143:F146)</f>
        <v>0</v>
      </c>
      <c r="G147" s="428">
        <f>SUM(G143:G146)</f>
        <v>-4541.28</v>
      </c>
      <c r="H147" s="293"/>
    </row>
    <row r="148" spans="1:8" ht="12.75">
      <c r="A148" s="73"/>
      <c r="B148" s="281"/>
      <c r="C148" s="281"/>
      <c r="D148" s="73"/>
      <c r="E148" s="73"/>
      <c r="F148" s="283"/>
      <c r="G148" s="283"/>
      <c r="H148" s="73"/>
    </row>
    <row r="149" spans="1:8" ht="12.75">
      <c r="A149" s="427" t="s">
        <v>1165</v>
      </c>
      <c r="B149" s="281"/>
      <c r="C149" s="281"/>
      <c r="D149" s="73"/>
      <c r="E149" s="73"/>
      <c r="F149" s="283"/>
      <c r="G149" s="283"/>
      <c r="H149" s="73"/>
    </row>
    <row r="150" spans="1:8" ht="12.75">
      <c r="A150" s="293" t="s">
        <v>566</v>
      </c>
      <c r="B150" s="292"/>
      <c r="C150" s="292"/>
      <c r="D150" s="293"/>
      <c r="E150" s="293"/>
      <c r="F150" s="292">
        <v>506</v>
      </c>
      <c r="G150" s="292">
        <v>505.75</v>
      </c>
      <c r="H150" s="293" t="s">
        <v>1166</v>
      </c>
    </row>
    <row r="151" spans="1:8" ht="12.75">
      <c r="A151" s="293" t="s">
        <v>1167</v>
      </c>
      <c r="B151" s="292"/>
      <c r="C151" s="292"/>
      <c r="D151" s="293"/>
      <c r="E151" s="293"/>
      <c r="F151" s="292">
        <v>1801</v>
      </c>
      <c r="G151" s="292">
        <v>1800.73</v>
      </c>
      <c r="H151" s="293" t="s">
        <v>1168</v>
      </c>
    </row>
    <row r="152" spans="1:8" ht="12.75">
      <c r="A152" s="293" t="s">
        <v>1169</v>
      </c>
      <c r="B152" s="292"/>
      <c r="C152" s="292"/>
      <c r="D152" s="293"/>
      <c r="E152" s="293"/>
      <c r="F152" s="292">
        <v>19305</v>
      </c>
      <c r="G152" s="292">
        <v>19304.7</v>
      </c>
      <c r="H152" s="293" t="s">
        <v>1170</v>
      </c>
    </row>
    <row r="153" spans="1:8" ht="12.75">
      <c r="A153" s="73"/>
      <c r="B153" s="281"/>
      <c r="C153" s="281"/>
      <c r="D153" s="73"/>
      <c r="E153" s="73"/>
      <c r="F153" s="283"/>
      <c r="G153" s="283"/>
      <c r="H153" s="73"/>
    </row>
    <row r="154" spans="1:8" ht="12.75">
      <c r="A154" s="430" t="s">
        <v>1171</v>
      </c>
      <c r="B154" s="292">
        <v>16960</v>
      </c>
      <c r="C154" s="292">
        <v>16960</v>
      </c>
      <c r="D154" s="293" t="s">
        <v>1121</v>
      </c>
      <c r="E154" s="293"/>
      <c r="F154" s="428">
        <v>18200</v>
      </c>
      <c r="G154" s="428">
        <v>17928.58</v>
      </c>
      <c r="H154" s="293" t="s">
        <v>1172</v>
      </c>
    </row>
    <row r="155" spans="1:8" ht="12.75">
      <c r="A155" s="73"/>
      <c r="B155" s="292">
        <v>260555</v>
      </c>
      <c r="C155" s="292">
        <v>260555</v>
      </c>
      <c r="D155" s="293" t="s">
        <v>1124</v>
      </c>
      <c r="E155" s="293"/>
      <c r="F155" s="428">
        <v>3</v>
      </c>
      <c r="G155" s="428">
        <v>3</v>
      </c>
      <c r="H155" s="293" t="s">
        <v>1066</v>
      </c>
    </row>
    <row r="156" spans="1:8" ht="12.75">
      <c r="A156" s="73"/>
      <c r="B156" s="292">
        <v>4031</v>
      </c>
      <c r="C156" s="292">
        <v>4031</v>
      </c>
      <c r="D156" s="293" t="s">
        <v>1173</v>
      </c>
      <c r="E156" s="293"/>
      <c r="F156" s="428"/>
      <c r="G156" s="428"/>
      <c r="H156" s="293"/>
    </row>
    <row r="157" spans="1:8" ht="12.75">
      <c r="A157" s="73"/>
      <c r="B157" s="292">
        <v>65138</v>
      </c>
      <c r="C157" s="292">
        <v>65138</v>
      </c>
      <c r="D157" s="293" t="s">
        <v>1125</v>
      </c>
      <c r="E157" s="293"/>
      <c r="F157" s="428"/>
      <c r="G157" s="428"/>
      <c r="H157" s="293"/>
    </row>
    <row r="158" spans="1:8" ht="12.75">
      <c r="A158" s="73"/>
      <c r="B158" s="292">
        <v>23450</v>
      </c>
      <c r="C158" s="292">
        <v>23450</v>
      </c>
      <c r="D158" s="293" t="s">
        <v>1126</v>
      </c>
      <c r="E158" s="293"/>
      <c r="F158" s="428"/>
      <c r="G158" s="428"/>
      <c r="H158" s="293"/>
    </row>
    <row r="159" spans="1:8" ht="12.75">
      <c r="A159" s="73"/>
      <c r="B159" s="292">
        <v>0</v>
      </c>
      <c r="C159" s="292">
        <v>78870.92</v>
      </c>
      <c r="D159" s="293" t="s">
        <v>1174</v>
      </c>
      <c r="E159" s="293"/>
      <c r="F159" s="428"/>
      <c r="G159" s="428"/>
      <c r="H159" s="293"/>
    </row>
    <row r="160" spans="1:8" ht="12.75">
      <c r="A160" s="73"/>
      <c r="B160" s="292">
        <v>5438</v>
      </c>
      <c r="C160" s="292">
        <v>5438</v>
      </c>
      <c r="D160" s="293" t="s">
        <v>1175</v>
      </c>
      <c r="E160" s="293"/>
      <c r="F160" s="428"/>
      <c r="G160" s="428"/>
      <c r="H160" s="293"/>
    </row>
    <row r="161" spans="1:8" ht="12.75">
      <c r="A161" s="73"/>
      <c r="B161" s="292">
        <v>0</v>
      </c>
      <c r="C161" s="292">
        <v>-2.72</v>
      </c>
      <c r="D161" s="293" t="s">
        <v>1107</v>
      </c>
      <c r="E161" s="293"/>
      <c r="F161" s="293"/>
      <c r="G161" s="293"/>
      <c r="H161" s="293"/>
    </row>
    <row r="162" spans="1:8" ht="12.75">
      <c r="A162" s="73"/>
      <c r="B162" s="292">
        <v>901550</v>
      </c>
      <c r="C162" s="292">
        <v>901550</v>
      </c>
      <c r="D162" s="293" t="s">
        <v>1176</v>
      </c>
      <c r="E162" s="293"/>
      <c r="F162" s="293"/>
      <c r="G162" s="293"/>
      <c r="H162" s="293"/>
    </row>
    <row r="163" spans="1:8" ht="12.75">
      <c r="A163" s="73"/>
      <c r="B163" s="281"/>
      <c r="C163" s="281"/>
      <c r="D163" s="73"/>
      <c r="E163" s="73"/>
      <c r="F163" s="283"/>
      <c r="G163" s="283"/>
      <c r="H163" s="73"/>
    </row>
    <row r="164" spans="1:8" s="72" customFormat="1" ht="12.75">
      <c r="A164" s="293" t="s">
        <v>124</v>
      </c>
      <c r="B164" s="292">
        <f>SUM(B154:B163)</f>
        <v>1277122</v>
      </c>
      <c r="C164" s="292">
        <f>SUM(C154:C163)</f>
        <v>1355990.2</v>
      </c>
      <c r="D164" s="293"/>
      <c r="E164" s="293"/>
      <c r="F164" s="428">
        <f>SUM(F154:F163)</f>
        <v>18203</v>
      </c>
      <c r="G164" s="428">
        <f>SUM(G154:G163)</f>
        <v>17931.58</v>
      </c>
      <c r="H164" s="293"/>
    </row>
    <row r="165" spans="1:256" ht="12.75">
      <c r="A165" s="73"/>
      <c r="B165" s="281"/>
      <c r="C165" s="281"/>
      <c r="D165" s="73"/>
      <c r="E165" s="73"/>
      <c r="F165" s="283"/>
      <c r="G165" s="283"/>
      <c r="H165" s="73"/>
      <c r="GQ165" s="72"/>
      <c r="GR165" s="72"/>
      <c r="GS165" s="72"/>
      <c r="GT165" s="72"/>
      <c r="GU165" s="72"/>
      <c r="GV165" s="72"/>
      <c r="GW165" s="72"/>
      <c r="GX165" s="72"/>
      <c r="GY165" s="72"/>
      <c r="GZ165" s="72"/>
      <c r="HA165" s="72"/>
      <c r="HB165" s="72"/>
      <c r="HC165" s="72"/>
      <c r="HD165" s="72"/>
      <c r="HE165" s="72"/>
      <c r="HF165" s="72"/>
      <c r="HG165" s="72"/>
      <c r="HH165" s="72"/>
      <c r="HI165" s="72"/>
      <c r="HJ165" s="72"/>
      <c r="HK165" s="72"/>
      <c r="HL165" s="72"/>
      <c r="HM165" s="72"/>
      <c r="HN165" s="72"/>
      <c r="HO165" s="72"/>
      <c r="HP165" s="72"/>
      <c r="HQ165" s="72"/>
      <c r="HR165" s="72"/>
      <c r="HS165" s="72"/>
      <c r="HT165" s="72"/>
      <c r="HU165" s="72"/>
      <c r="HV165" s="72"/>
      <c r="HW165" s="72"/>
      <c r="HX165" s="72"/>
      <c r="HY165" s="72"/>
      <c r="HZ165" s="72"/>
      <c r="IA165" s="72"/>
      <c r="IB165" s="72"/>
      <c r="IC165" s="72"/>
      <c r="ID165" s="72"/>
      <c r="IE165" s="72"/>
      <c r="IF165" s="72"/>
      <c r="IG165" s="72"/>
      <c r="IH165" s="72"/>
      <c r="II165" s="72"/>
      <c r="IJ165" s="72"/>
      <c r="IK165" s="72"/>
      <c r="IL165" s="72"/>
      <c r="IM165" s="72"/>
      <c r="IN165" s="72"/>
      <c r="IO165" s="72"/>
      <c r="IP165" s="72"/>
      <c r="IQ165" s="72"/>
      <c r="IR165" s="72"/>
      <c r="IS165" s="72"/>
      <c r="IT165" s="72"/>
      <c r="IU165" s="72"/>
      <c r="IV165" s="72"/>
    </row>
    <row r="166" spans="1:8" ht="12.75">
      <c r="A166" s="432" t="s">
        <v>1177</v>
      </c>
      <c r="B166" s="292"/>
      <c r="C166" s="292"/>
      <c r="D166" s="293"/>
      <c r="E166" s="293"/>
      <c r="F166" s="428">
        <v>18347</v>
      </c>
      <c r="G166" s="428">
        <v>18346.08</v>
      </c>
      <c r="H166" s="293" t="s">
        <v>1178</v>
      </c>
    </row>
    <row r="167" spans="1:8" ht="12.75">
      <c r="A167" s="433" t="s">
        <v>1179</v>
      </c>
      <c r="B167" s="292"/>
      <c r="C167" s="292"/>
      <c r="D167" s="293"/>
      <c r="E167" s="293"/>
      <c r="F167" s="428">
        <v>27000</v>
      </c>
      <c r="G167" s="428">
        <v>27000</v>
      </c>
      <c r="H167" s="293" t="s">
        <v>1180</v>
      </c>
    </row>
    <row r="168" spans="1:8" ht="12.75">
      <c r="A168" s="73"/>
      <c r="B168" s="281"/>
      <c r="C168" s="281"/>
      <c r="D168" s="73"/>
      <c r="E168" s="73"/>
      <c r="F168" s="283"/>
      <c r="G168" s="283"/>
      <c r="H168" s="73"/>
    </row>
    <row r="169" spans="1:8" ht="12.75">
      <c r="A169" s="293" t="s">
        <v>124</v>
      </c>
      <c r="B169" s="292">
        <f>SUM(B166:B167)</f>
        <v>0</v>
      </c>
      <c r="C169" s="292">
        <f>SUM(C166:C167)</f>
        <v>0</v>
      </c>
      <c r="D169" s="293"/>
      <c r="E169" s="293"/>
      <c r="F169" s="428">
        <f>SUM(F166:F168)</f>
        <v>45347</v>
      </c>
      <c r="G169" s="428">
        <f>SUM(G166:G168)</f>
        <v>45346.08</v>
      </c>
      <c r="H169" s="293"/>
    </row>
    <row r="170" spans="1:8" ht="12.75">
      <c r="A170" s="119"/>
      <c r="B170" s="294"/>
      <c r="C170" s="294"/>
      <c r="D170" s="119"/>
      <c r="E170" s="119"/>
      <c r="F170" s="431"/>
      <c r="G170" s="431"/>
      <c r="H170" s="119"/>
    </row>
    <row r="171" spans="1:8" ht="12.75">
      <c r="A171" s="427" t="s">
        <v>1181</v>
      </c>
      <c r="B171" s="292">
        <v>0</v>
      </c>
      <c r="C171" s="292">
        <v>0</v>
      </c>
      <c r="D171" s="293" t="s">
        <v>1182</v>
      </c>
      <c r="E171" s="293"/>
      <c r="F171" s="428">
        <v>4959</v>
      </c>
      <c r="G171" s="428">
        <v>4958.4</v>
      </c>
      <c r="H171" s="293" t="s">
        <v>1183</v>
      </c>
    </row>
    <row r="172" spans="1:8" ht="12.75">
      <c r="A172" s="119"/>
      <c r="B172" s="294"/>
      <c r="C172" s="294"/>
      <c r="D172" s="119"/>
      <c r="E172" s="119"/>
      <c r="F172" s="431"/>
      <c r="G172" s="431"/>
      <c r="H172" s="119"/>
    </row>
    <row r="173" spans="1:8" ht="12.75">
      <c r="A173" s="73"/>
      <c r="B173" s="281"/>
      <c r="C173" s="281"/>
      <c r="D173" s="73"/>
      <c r="E173" s="73"/>
      <c r="F173" s="283"/>
      <c r="G173" s="283"/>
      <c r="H173" s="73"/>
    </row>
    <row r="174" spans="1:8" ht="12.75">
      <c r="A174" s="427" t="s">
        <v>1184</v>
      </c>
      <c r="B174" s="292">
        <v>18261</v>
      </c>
      <c r="C174" s="292">
        <v>18261.41</v>
      </c>
      <c r="D174" s="293" t="s">
        <v>1185</v>
      </c>
      <c r="E174" s="293"/>
      <c r="F174" s="292">
        <v>24759</v>
      </c>
      <c r="G174" s="292">
        <v>24758.98</v>
      </c>
      <c r="H174" s="293" t="s">
        <v>1186</v>
      </c>
    </row>
    <row r="175" spans="1:8" ht="12.75">
      <c r="A175" s="73"/>
      <c r="B175" s="281"/>
      <c r="C175" s="281"/>
      <c r="D175" s="73"/>
      <c r="E175" s="73"/>
      <c r="F175" s="283"/>
      <c r="G175" s="283"/>
      <c r="H175" s="73"/>
    </row>
    <row r="176" spans="1:8" ht="12.75">
      <c r="A176" s="119"/>
      <c r="B176" s="294"/>
      <c r="C176" s="294"/>
      <c r="D176" s="119"/>
      <c r="E176" s="119"/>
      <c r="F176" s="431"/>
      <c r="G176" s="431"/>
      <c r="H176" s="119"/>
    </row>
    <row r="177" spans="1:8" ht="12.75">
      <c r="A177" s="430" t="s">
        <v>1187</v>
      </c>
      <c r="B177" s="292">
        <v>24009</v>
      </c>
      <c r="C177" s="292">
        <v>24008.19</v>
      </c>
      <c r="D177" s="293" t="s">
        <v>1060</v>
      </c>
      <c r="E177" s="293"/>
      <c r="F177" s="428">
        <v>350000</v>
      </c>
      <c r="G177" s="428">
        <v>334613.73</v>
      </c>
      <c r="H177" s="293" t="s">
        <v>1188</v>
      </c>
    </row>
    <row r="178" spans="1:8" ht="12.75">
      <c r="A178" s="119"/>
      <c r="B178" s="292">
        <v>3795</v>
      </c>
      <c r="C178" s="292">
        <v>3795</v>
      </c>
      <c r="D178" s="293" t="s">
        <v>465</v>
      </c>
      <c r="E178" s="293"/>
      <c r="F178" s="428"/>
      <c r="G178" s="428"/>
      <c r="H178" s="293"/>
    </row>
    <row r="179" spans="1:8" ht="12.75">
      <c r="A179" s="119"/>
      <c r="B179" s="292">
        <v>11810</v>
      </c>
      <c r="C179" s="292">
        <v>11810</v>
      </c>
      <c r="D179" s="293" t="s">
        <v>1189</v>
      </c>
      <c r="E179" s="293"/>
      <c r="F179" s="428"/>
      <c r="G179" s="428"/>
      <c r="H179" s="293"/>
    </row>
    <row r="180" spans="1:8" ht="12.75">
      <c r="A180" s="119"/>
      <c r="B180" s="292">
        <v>3349</v>
      </c>
      <c r="C180" s="292">
        <v>3347.88</v>
      </c>
      <c r="D180" s="293" t="s">
        <v>1190</v>
      </c>
      <c r="E180" s="293"/>
      <c r="F180" s="428"/>
      <c r="G180" s="428"/>
      <c r="H180" s="293"/>
    </row>
    <row r="181" spans="1:8" ht="12.75">
      <c r="A181" s="119"/>
      <c r="B181" s="292">
        <v>87595</v>
      </c>
      <c r="C181" s="292">
        <v>87595.08</v>
      </c>
      <c r="D181" s="293" t="s">
        <v>1191</v>
      </c>
      <c r="E181" s="293"/>
      <c r="F181" s="428"/>
      <c r="G181" s="428"/>
      <c r="H181" s="293"/>
    </row>
    <row r="182" spans="1:8" ht="12.75">
      <c r="A182" s="119"/>
      <c r="B182" s="292">
        <v>115724</v>
      </c>
      <c r="C182" s="292">
        <v>115724</v>
      </c>
      <c r="D182" s="293" t="s">
        <v>1192</v>
      </c>
      <c r="E182" s="293"/>
      <c r="F182" s="428"/>
      <c r="G182" s="428"/>
      <c r="H182" s="293"/>
    </row>
    <row r="183" spans="1:8" ht="12.75">
      <c r="A183" s="119"/>
      <c r="B183" s="292">
        <v>28931</v>
      </c>
      <c r="C183" s="292">
        <v>28931</v>
      </c>
      <c r="D183" s="293" t="s">
        <v>1125</v>
      </c>
      <c r="E183" s="293"/>
      <c r="F183" s="428"/>
      <c r="G183" s="428"/>
      <c r="H183" s="293"/>
    </row>
    <row r="184" spans="1:8" ht="12.75">
      <c r="A184" s="119"/>
      <c r="B184" s="292">
        <v>10415</v>
      </c>
      <c r="C184" s="292">
        <v>10414.15</v>
      </c>
      <c r="D184" s="293" t="s">
        <v>1126</v>
      </c>
      <c r="E184" s="293"/>
      <c r="F184" s="428"/>
      <c r="G184" s="428"/>
      <c r="H184" s="293"/>
    </row>
    <row r="185" spans="1:8" ht="12.75">
      <c r="A185" s="119"/>
      <c r="B185" s="292">
        <v>212</v>
      </c>
      <c r="C185" s="292">
        <v>211.2</v>
      </c>
      <c r="D185" s="293" t="s">
        <v>1073</v>
      </c>
      <c r="E185" s="293"/>
      <c r="F185" s="428"/>
      <c r="G185" s="428"/>
      <c r="H185" s="293"/>
    </row>
    <row r="186" spans="1:8" ht="12.75">
      <c r="A186" s="119"/>
      <c r="B186" s="292">
        <v>0</v>
      </c>
      <c r="C186" s="292">
        <v>1.09</v>
      </c>
      <c r="D186" s="293" t="s">
        <v>1076</v>
      </c>
      <c r="E186" s="293"/>
      <c r="F186" s="428"/>
      <c r="G186" s="428"/>
      <c r="H186" s="293"/>
    </row>
    <row r="187" spans="1:8" ht="12.75">
      <c r="A187" s="119"/>
      <c r="B187" s="292">
        <v>39900</v>
      </c>
      <c r="C187" s="292">
        <v>39900</v>
      </c>
      <c r="D187" s="293" t="s">
        <v>1079</v>
      </c>
      <c r="E187" s="293"/>
      <c r="F187" s="428"/>
      <c r="G187" s="428"/>
      <c r="H187" s="293"/>
    </row>
    <row r="188" spans="1:8" ht="12.75">
      <c r="A188" s="119"/>
      <c r="B188" s="292">
        <v>69960</v>
      </c>
      <c r="C188" s="292">
        <v>69960</v>
      </c>
      <c r="D188" s="293" t="s">
        <v>1080</v>
      </c>
      <c r="E188" s="293"/>
      <c r="F188" s="428"/>
      <c r="G188" s="428"/>
      <c r="H188" s="293"/>
    </row>
    <row r="189" spans="1:8" ht="12.75">
      <c r="A189" s="73"/>
      <c r="B189" s="281"/>
      <c r="C189" s="281"/>
      <c r="D189" s="73"/>
      <c r="E189" s="73"/>
      <c r="F189" s="283"/>
      <c r="G189" s="283"/>
      <c r="H189" s="73"/>
    </row>
    <row r="190" spans="1:8" ht="12.75">
      <c r="A190" s="293" t="s">
        <v>124</v>
      </c>
      <c r="B190" s="292">
        <f>SUM(B177:B189)</f>
        <v>395700</v>
      </c>
      <c r="C190" s="292">
        <f>SUM(C177:C189)</f>
        <v>395697.59</v>
      </c>
      <c r="D190" s="293"/>
      <c r="E190" s="293"/>
      <c r="F190" s="428">
        <f>SUM(F177:F189)</f>
        <v>350000</v>
      </c>
      <c r="G190" s="428">
        <f>SUM(G177:G189)</f>
        <v>334613.73</v>
      </c>
      <c r="H190" s="293"/>
    </row>
    <row r="191" spans="1:8" ht="12.75">
      <c r="A191" s="73"/>
      <c r="B191" s="281"/>
      <c r="C191" s="281"/>
      <c r="D191" s="73"/>
      <c r="E191" s="73"/>
      <c r="F191" s="283"/>
      <c r="G191" s="283"/>
      <c r="H191" s="73"/>
    </row>
    <row r="192" spans="1:8" s="73" customFormat="1" ht="12.75">
      <c r="A192" s="434" t="s">
        <v>1193</v>
      </c>
      <c r="B192" s="435">
        <f>SUM(B27+B44+B61+B85+B100+B102+B118+B134+B140+B147+B150+B151+B152+B164+B169+B171+B174+++B190)</f>
        <v>9558201</v>
      </c>
      <c r="C192" s="435">
        <f>SUM(C27+C44+C61+C85+C100+C102+C118+C121+C134+C140+C147+C150+C151+C152+C164+C169+C171+C174+C190)</f>
        <v>9184349.6</v>
      </c>
      <c r="D192" s="436"/>
      <c r="E192" s="436"/>
      <c r="F192" s="435">
        <f>SUM(F27+F44+F61+F85+F100+F102+F118+F121+F134+F140+F147+F150+F151+F152+F164+F169+F171+F174+F190)</f>
        <v>7731445</v>
      </c>
      <c r="G192" s="435">
        <f>SUM(G27+G44+G61+G85+G100+G102+G118+G121+G134+G140+G147+G150+G151+G152+G164+G169+G171+G174+G190)</f>
        <v>7683246.960000001</v>
      </c>
      <c r="H192" s="436"/>
    </row>
    <row r="193" spans="1:8" ht="12.75">
      <c r="A193" s="73"/>
      <c r="B193" s="281"/>
      <c r="C193" s="281"/>
      <c r="D193" s="73"/>
      <c r="E193" s="73"/>
      <c r="F193" s="283"/>
      <c r="G193" s="283"/>
      <c r="H193" s="73"/>
    </row>
    <row r="194" spans="1:8" ht="12.75">
      <c r="A194" s="284" t="s">
        <v>1194</v>
      </c>
      <c r="B194" s="281"/>
      <c r="C194" s="281" t="s">
        <v>1195</v>
      </c>
      <c r="D194" s="283">
        <v>7683246.96</v>
      </c>
      <c r="E194" s="73"/>
      <c r="F194" s="283"/>
      <c r="G194" s="283"/>
      <c r="H194" s="73"/>
    </row>
    <row r="195" spans="1:8" ht="12.75">
      <c r="A195" s="73"/>
      <c r="B195" s="281"/>
      <c r="C195" s="281" t="s">
        <v>1196</v>
      </c>
      <c r="D195" s="283">
        <v>-9184349.6</v>
      </c>
      <c r="E195" s="73"/>
      <c r="F195" s="283"/>
      <c r="G195" s="283"/>
      <c r="H195" s="73"/>
    </row>
    <row r="196" spans="1:8" ht="12.75">
      <c r="A196" s="73"/>
      <c r="B196" s="281"/>
      <c r="C196" s="437" t="s">
        <v>1197</v>
      </c>
      <c r="D196" s="437">
        <f>SUM(D194:D195)</f>
        <v>-1501102.6399999997</v>
      </c>
      <c r="E196" s="73"/>
      <c r="F196" s="283"/>
      <c r="G196" s="283"/>
      <c r="H196" s="73"/>
    </row>
    <row r="197" spans="1:8" ht="12.75">
      <c r="A197" s="73"/>
      <c r="B197" s="281"/>
      <c r="C197" s="281"/>
      <c r="D197" s="73"/>
      <c r="E197" s="73"/>
      <c r="F197" s="283"/>
      <c r="G197" s="283"/>
      <c r="H197" s="73"/>
    </row>
    <row r="198" spans="1:8" ht="12.75">
      <c r="A198" s="427" t="s">
        <v>1198</v>
      </c>
      <c r="B198" s="437" t="s">
        <v>1199</v>
      </c>
      <c r="C198" s="437" t="s">
        <v>1195</v>
      </c>
      <c r="D198" s="426" t="s">
        <v>1200</v>
      </c>
      <c r="E198" s="73"/>
      <c r="F198" s="283"/>
      <c r="G198" s="283"/>
      <c r="H198" s="73"/>
    </row>
    <row r="199" spans="1:8" ht="12.75">
      <c r="A199" s="73"/>
      <c r="B199" s="281"/>
      <c r="C199" s="283"/>
      <c r="D199" s="73"/>
      <c r="E199" s="73"/>
      <c r="F199" s="283"/>
      <c r="G199" s="283"/>
      <c r="H199" s="73"/>
    </row>
    <row r="200" spans="1:8" ht="12.75">
      <c r="A200" s="293" t="s">
        <v>68</v>
      </c>
      <c r="B200" s="292">
        <v>1254299.25</v>
      </c>
      <c r="C200" s="292">
        <v>717335.77</v>
      </c>
      <c r="D200" s="428">
        <f>SUM(C200-B200)</f>
        <v>-536963.48</v>
      </c>
      <c r="E200" s="73"/>
      <c r="F200" s="283"/>
      <c r="G200" s="283"/>
      <c r="H200" s="73"/>
    </row>
    <row r="201" spans="1:8" ht="12.75">
      <c r="A201" s="293" t="s">
        <v>1082</v>
      </c>
      <c r="B201" s="292">
        <v>593898.08</v>
      </c>
      <c r="C201" s="292">
        <v>418481.2</v>
      </c>
      <c r="D201" s="428">
        <f aca="true" t="shared" si="0" ref="D201:D218">SUM(C201-B201)</f>
        <v>-175416.87999999995</v>
      </c>
      <c r="E201" s="73"/>
      <c r="F201" s="283"/>
      <c r="G201" s="283"/>
      <c r="H201" s="73"/>
    </row>
    <row r="202" spans="1:8" ht="12.75">
      <c r="A202" s="293" t="s">
        <v>1098</v>
      </c>
      <c r="B202" s="292">
        <v>481814.47</v>
      </c>
      <c r="C202" s="292">
        <v>834506.47</v>
      </c>
      <c r="D202" s="428">
        <f>SUM(C202-B202)</f>
        <v>352692</v>
      </c>
      <c r="E202" s="73"/>
      <c r="F202" s="283"/>
      <c r="G202" s="283"/>
      <c r="H202" s="73"/>
    </row>
    <row r="203" spans="1:8" ht="12.75">
      <c r="A203" s="293" t="s">
        <v>1201</v>
      </c>
      <c r="B203" s="292">
        <v>0</v>
      </c>
      <c r="C203" s="292">
        <v>45346.08</v>
      </c>
      <c r="D203" s="428">
        <f>SUM(C203-B203)</f>
        <v>45346.08</v>
      </c>
      <c r="E203" s="73"/>
      <c r="F203" s="283"/>
      <c r="G203" s="283"/>
      <c r="H203" s="73"/>
    </row>
    <row r="204" spans="1:8" ht="12.75">
      <c r="A204" s="293" t="s">
        <v>1108</v>
      </c>
      <c r="B204" s="292">
        <v>1154458.91</v>
      </c>
      <c r="C204" s="292">
        <v>995376.27</v>
      </c>
      <c r="D204" s="428">
        <f t="shared" si="0"/>
        <v>-159082.6399999999</v>
      </c>
      <c r="E204" s="73"/>
      <c r="F204" s="283"/>
      <c r="G204" s="283"/>
      <c r="H204" s="73"/>
    </row>
    <row r="205" spans="1:8" ht="12.75">
      <c r="A205" s="293" t="s">
        <v>74</v>
      </c>
      <c r="B205" s="292">
        <v>155309.14</v>
      </c>
      <c r="C205" s="292">
        <v>16281.28</v>
      </c>
      <c r="D205" s="428">
        <f t="shared" si="0"/>
        <v>-139027.86000000002</v>
      </c>
      <c r="E205" s="73"/>
      <c r="F205" s="283"/>
      <c r="G205" s="283"/>
      <c r="H205" s="73"/>
    </row>
    <row r="206" spans="1:8" ht="12.75">
      <c r="A206" s="293" t="s">
        <v>1137</v>
      </c>
      <c r="B206" s="292">
        <v>0</v>
      </c>
      <c r="C206" s="292">
        <v>4079.11</v>
      </c>
      <c r="D206" s="428">
        <f t="shared" si="0"/>
        <v>4079.11</v>
      </c>
      <c r="E206" s="73"/>
      <c r="F206" s="283"/>
      <c r="G206" s="283"/>
      <c r="H206" s="73"/>
    </row>
    <row r="207" spans="1:8" ht="12.75">
      <c r="A207" s="293" t="s">
        <v>263</v>
      </c>
      <c r="B207" s="292">
        <v>903481.5</v>
      </c>
      <c r="C207" s="292">
        <v>2762312.28</v>
      </c>
      <c r="D207" s="428">
        <f t="shared" si="0"/>
        <v>1858830.7799999998</v>
      </c>
      <c r="E207" s="73"/>
      <c r="F207" s="283"/>
      <c r="G207" s="283"/>
      <c r="H207" s="73"/>
    </row>
    <row r="208" spans="1:8" ht="12.75">
      <c r="A208" s="293" t="s">
        <v>241</v>
      </c>
      <c r="B208" s="292">
        <v>410</v>
      </c>
      <c r="C208" s="292">
        <v>196872.8</v>
      </c>
      <c r="D208" s="428">
        <f t="shared" si="0"/>
        <v>196462.8</v>
      </c>
      <c r="E208" s="73"/>
      <c r="F208" s="283"/>
      <c r="G208" s="283"/>
      <c r="H208" s="73"/>
    </row>
    <row r="209" spans="1:8" ht="12.75">
      <c r="A209" s="293" t="s">
        <v>1152</v>
      </c>
      <c r="B209" s="292">
        <v>313386.89</v>
      </c>
      <c r="C209" s="292">
        <v>29528.7</v>
      </c>
      <c r="D209" s="428">
        <f t="shared" si="0"/>
        <v>-283858.19</v>
      </c>
      <c r="E209" s="73"/>
      <c r="F209" s="283"/>
      <c r="G209" s="283"/>
      <c r="H209" s="73"/>
    </row>
    <row r="210" spans="1:8" ht="12.75">
      <c r="A210" s="293" t="s">
        <v>1202</v>
      </c>
      <c r="B210" s="292">
        <v>2554851.16</v>
      </c>
      <c r="C210" s="292">
        <v>1263794.41</v>
      </c>
      <c r="D210" s="428">
        <f t="shared" si="0"/>
        <v>-1291056.7500000002</v>
      </c>
      <c r="E210" s="73"/>
      <c r="F210" s="283"/>
      <c r="G210" s="283"/>
      <c r="H210" s="73"/>
    </row>
    <row r="211" spans="1:8" ht="12.75">
      <c r="A211" s="293" t="s">
        <v>1160</v>
      </c>
      <c r="B211" s="292">
        <v>2491</v>
      </c>
      <c r="C211" s="292">
        <v>-4541.28</v>
      </c>
      <c r="D211" s="428">
        <f t="shared" si="0"/>
        <v>-7032.28</v>
      </c>
      <c r="E211" s="73"/>
      <c r="F211" s="283"/>
      <c r="G211" s="283"/>
      <c r="H211" s="73"/>
    </row>
    <row r="212" spans="1:8" ht="12.75">
      <c r="A212" s="293" t="s">
        <v>1203</v>
      </c>
      <c r="B212" s="292">
        <v>0</v>
      </c>
      <c r="C212" s="292">
        <v>505.75</v>
      </c>
      <c r="D212" s="428">
        <f t="shared" si="0"/>
        <v>505.75</v>
      </c>
      <c r="E212" s="73"/>
      <c r="F212" s="283"/>
      <c r="G212" s="283"/>
      <c r="H212" s="73"/>
    </row>
    <row r="213" spans="1:8" ht="12.75">
      <c r="A213" s="293" t="s">
        <v>1204</v>
      </c>
      <c r="B213" s="292">
        <v>0</v>
      </c>
      <c r="C213" s="292">
        <v>1800.73</v>
      </c>
      <c r="D213" s="428">
        <f t="shared" si="0"/>
        <v>1800.73</v>
      </c>
      <c r="E213" s="73"/>
      <c r="F213" s="283"/>
      <c r="G213" s="283"/>
      <c r="H213" s="73"/>
    </row>
    <row r="214" spans="1:8" ht="12.75">
      <c r="A214" s="293" t="s">
        <v>1205</v>
      </c>
      <c r="B214" s="292">
        <v>0</v>
      </c>
      <c r="C214" s="292">
        <v>19304.7</v>
      </c>
      <c r="D214" s="428">
        <f t="shared" si="0"/>
        <v>19304.7</v>
      </c>
      <c r="E214" s="73"/>
      <c r="F214" s="73"/>
      <c r="G214" s="73"/>
      <c r="H214" s="73"/>
    </row>
    <row r="215" spans="1:8" ht="12.75">
      <c r="A215" s="293" t="s">
        <v>1206</v>
      </c>
      <c r="B215" s="292">
        <v>18261.41</v>
      </c>
      <c r="C215" s="292">
        <v>24758.98</v>
      </c>
      <c r="D215" s="428">
        <f t="shared" si="0"/>
        <v>6497.57</v>
      </c>
      <c r="E215" s="73"/>
      <c r="F215" s="73"/>
      <c r="G215" s="73"/>
      <c r="H215" s="73"/>
    </row>
    <row r="216" spans="1:8" ht="12.75">
      <c r="A216" s="293" t="s">
        <v>1181</v>
      </c>
      <c r="B216" s="292">
        <v>0</v>
      </c>
      <c r="C216" s="292">
        <v>4958.4</v>
      </c>
      <c r="D216" s="428">
        <f t="shared" si="0"/>
        <v>4958.4</v>
      </c>
      <c r="E216" s="73"/>
      <c r="F216" s="73"/>
      <c r="G216" s="73"/>
      <c r="H216" s="73"/>
    </row>
    <row r="217" spans="1:8" ht="12.75">
      <c r="A217" s="293" t="s">
        <v>1171</v>
      </c>
      <c r="B217" s="292">
        <v>1355990.2</v>
      </c>
      <c r="C217" s="292">
        <v>17931.58</v>
      </c>
      <c r="D217" s="428">
        <f t="shared" si="0"/>
        <v>-1338058.6199999999</v>
      </c>
      <c r="E217" s="73"/>
      <c r="F217" s="73"/>
      <c r="G217" s="73"/>
      <c r="H217" s="73"/>
    </row>
    <row r="218" spans="1:8" ht="12.75">
      <c r="A218" s="293" t="s">
        <v>1207</v>
      </c>
      <c r="B218" s="292">
        <v>395697.59</v>
      </c>
      <c r="C218" s="292">
        <v>334613.73</v>
      </c>
      <c r="D218" s="428">
        <f t="shared" si="0"/>
        <v>-61083.860000000044</v>
      </c>
      <c r="E218" s="73"/>
      <c r="F218" s="73"/>
      <c r="G218" s="73"/>
      <c r="H218" s="73"/>
    </row>
    <row r="219" spans="1:8" ht="12.75">
      <c r="A219" s="73"/>
      <c r="B219" s="283"/>
      <c r="C219" s="283"/>
      <c r="D219" s="283"/>
      <c r="E219" s="73"/>
      <c r="F219" s="73"/>
      <c r="G219" s="73"/>
      <c r="H219" s="73"/>
    </row>
    <row r="220" spans="1:8" ht="12.75">
      <c r="A220" s="427" t="s">
        <v>124</v>
      </c>
      <c r="B220" s="437">
        <f>SUM(B200:B219)</f>
        <v>9184349.600000001</v>
      </c>
      <c r="C220" s="437">
        <f>SUM(C200:C219)</f>
        <v>7683246.960000001</v>
      </c>
      <c r="D220" s="437">
        <f>SUM(D200:D219)</f>
        <v>-1501102.6400000001</v>
      </c>
      <c r="E220" s="73"/>
      <c r="F220" s="73"/>
      <c r="G220" s="73"/>
      <c r="H220" s="73"/>
    </row>
    <row r="221" spans="1:8" ht="12.75">
      <c r="A221" s="73"/>
      <c r="B221" s="283"/>
      <c r="C221" s="283"/>
      <c r="D221" s="73"/>
      <c r="E221" s="73"/>
      <c r="F221" s="73"/>
      <c r="G221" s="73"/>
      <c r="H221" s="73"/>
    </row>
    <row r="222" spans="1:8" ht="12.75">
      <c r="A222" s="73"/>
      <c r="B222" s="283"/>
      <c r="C222" s="283"/>
      <c r="D222" s="73"/>
      <c r="E222" s="73"/>
      <c r="F222" s="73"/>
      <c r="G222" s="73"/>
      <c r="H222" s="73"/>
    </row>
    <row r="223" spans="1:8" ht="12.75">
      <c r="A223" s="73"/>
      <c r="B223" s="283"/>
      <c r="C223" s="283"/>
      <c r="D223" s="73"/>
      <c r="E223" s="73"/>
      <c r="F223" s="73"/>
      <c r="G223" s="73"/>
      <c r="H223" s="73"/>
    </row>
    <row r="224" spans="1:8" ht="12.75">
      <c r="A224" s="73"/>
      <c r="B224" s="283"/>
      <c r="C224" s="283"/>
      <c r="D224" s="73"/>
      <c r="E224" s="73"/>
      <c r="F224" s="73"/>
      <c r="G224" s="73"/>
      <c r="H224" s="73"/>
    </row>
    <row r="225" spans="1:8" ht="12.75">
      <c r="A225" s="73"/>
      <c r="B225" s="283"/>
      <c r="C225" s="283"/>
      <c r="D225" s="73"/>
      <c r="E225" s="73"/>
      <c r="F225" s="73"/>
      <c r="G225" s="73"/>
      <c r="H225" s="73"/>
    </row>
    <row r="226" spans="1:8" ht="12.75">
      <c r="A226" s="73"/>
      <c r="B226" s="283"/>
      <c r="C226" s="283"/>
      <c r="D226" s="73"/>
      <c r="E226" s="73"/>
      <c r="F226" s="73"/>
      <c r="G226" s="73"/>
      <c r="H226" s="73"/>
    </row>
    <row r="227" spans="1:8" ht="12.75">
      <c r="A227" s="73"/>
      <c r="B227" s="283"/>
      <c r="C227" s="283"/>
      <c r="D227" s="73"/>
      <c r="E227" s="73"/>
      <c r="F227" s="73"/>
      <c r="G227" s="73"/>
      <c r="H227" s="73"/>
    </row>
    <row r="228" spans="1:8" ht="12.75">
      <c r="A228" s="73"/>
      <c r="B228" s="283"/>
      <c r="C228" s="283"/>
      <c r="D228" s="73"/>
      <c r="E228" s="73"/>
      <c r="F228" s="73"/>
      <c r="G228" s="73"/>
      <c r="H228" s="73"/>
    </row>
    <row r="229" spans="1:8" ht="12.75">
      <c r="A229" s="73"/>
      <c r="B229" s="283"/>
      <c r="C229" s="283"/>
      <c r="D229" s="73"/>
      <c r="E229" s="73"/>
      <c r="F229" s="73"/>
      <c r="G229" s="73"/>
      <c r="H229" s="73"/>
    </row>
    <row r="230" spans="1:8" ht="12.75">
      <c r="A230" s="73"/>
      <c r="B230" s="283"/>
      <c r="C230" s="283"/>
      <c r="D230" s="73"/>
      <c r="E230" s="73"/>
      <c r="F230" s="73"/>
      <c r="G230" s="73"/>
      <c r="H230" s="73"/>
    </row>
    <row r="231" spans="1:8" ht="12.75">
      <c r="A231" s="73"/>
      <c r="B231" s="283"/>
      <c r="C231" s="283"/>
      <c r="D231" s="73"/>
      <c r="E231" s="73"/>
      <c r="F231" s="73"/>
      <c r="G231" s="73"/>
      <c r="H231" s="73"/>
    </row>
    <row r="232" spans="1:8" ht="12.75">
      <c r="A232" s="73"/>
      <c r="B232" s="283"/>
      <c r="C232" s="283"/>
      <c r="D232" s="73"/>
      <c r="E232" s="73"/>
      <c r="F232" s="73"/>
      <c r="G232" s="73"/>
      <c r="H232" s="73"/>
    </row>
    <row r="233" spans="1:8" ht="12.75">
      <c r="A233" s="73"/>
      <c r="B233" s="283"/>
      <c r="C233" s="283"/>
      <c r="D233" s="73"/>
      <c r="E233" s="73"/>
      <c r="F233" s="73"/>
      <c r="G233" s="73"/>
      <c r="H233" s="73"/>
    </row>
    <row r="234" spans="1:8" ht="12.75">
      <c r="A234" s="73"/>
      <c r="B234" s="283"/>
      <c r="C234" s="283"/>
      <c r="D234" s="73"/>
      <c r="E234" s="73"/>
      <c r="F234" s="73"/>
      <c r="G234" s="73"/>
      <c r="H234" s="73"/>
    </row>
    <row r="235" spans="1:8" ht="12.75">
      <c r="A235" s="73"/>
      <c r="B235" s="283"/>
      <c r="C235" s="283"/>
      <c r="D235" s="73"/>
      <c r="E235" s="73"/>
      <c r="F235" s="73"/>
      <c r="G235" s="73"/>
      <c r="H235" s="73"/>
    </row>
    <row r="236" spans="1:8" ht="12.75">
      <c r="A236" s="73"/>
      <c r="B236" s="283"/>
      <c r="C236" s="283"/>
      <c r="D236" s="73"/>
      <c r="E236" s="73"/>
      <c r="F236" s="73"/>
      <c r="G236" s="73"/>
      <c r="H236" s="73"/>
    </row>
    <row r="237" spans="1:8" ht="12.75">
      <c r="A237" s="73"/>
      <c r="B237" s="283"/>
      <c r="C237" s="283"/>
      <c r="D237" s="73"/>
      <c r="E237" s="73"/>
      <c r="F237" s="73"/>
      <c r="G237" s="73"/>
      <c r="H237" s="73"/>
    </row>
    <row r="238" spans="1:8" ht="12.75">
      <c r="A238" s="73"/>
      <c r="B238" s="283"/>
      <c r="C238" s="283"/>
      <c r="D238" s="73"/>
      <c r="E238" s="73"/>
      <c r="F238" s="73"/>
      <c r="G238" s="73"/>
      <c r="H238" s="73"/>
    </row>
    <row r="239" spans="1:8" ht="12.75">
      <c r="A239" s="73"/>
      <c r="B239" s="283"/>
      <c r="C239" s="283"/>
      <c r="D239" s="73"/>
      <c r="E239" s="73"/>
      <c r="F239" s="73"/>
      <c r="G239" s="73"/>
      <c r="H239" s="73"/>
    </row>
    <row r="240" spans="1:8" ht="12.75">
      <c r="A240" s="73"/>
      <c r="B240" s="283"/>
      <c r="C240" s="283"/>
      <c r="D240" s="73"/>
      <c r="E240" s="73"/>
      <c r="F240" s="73"/>
      <c r="G240" s="73"/>
      <c r="H240" s="73"/>
    </row>
    <row r="241" spans="1:8" ht="12.75">
      <c r="A241" s="73"/>
      <c r="B241" s="283"/>
      <c r="C241" s="283"/>
      <c r="D241" s="73"/>
      <c r="E241" s="73"/>
      <c r="F241" s="73"/>
      <c r="G241" s="73"/>
      <c r="H241" s="73"/>
    </row>
    <row r="242" spans="1:8" ht="12.75">
      <c r="A242" s="73"/>
      <c r="B242" s="283"/>
      <c r="C242" s="283"/>
      <c r="D242" s="73"/>
      <c r="E242" s="73"/>
      <c r="F242" s="73"/>
      <c r="G242" s="73"/>
      <c r="H242" s="73"/>
    </row>
    <row r="243" spans="1:8" ht="12.75">
      <c r="A243" s="73"/>
      <c r="B243" s="283"/>
      <c r="C243" s="283"/>
      <c r="D243" s="73"/>
      <c r="E243" s="73"/>
      <c r="F243" s="73"/>
      <c r="G243" s="73"/>
      <c r="H243" s="73"/>
    </row>
    <row r="244" spans="1:8" ht="12.75">
      <c r="A244" s="73"/>
      <c r="B244" s="283"/>
      <c r="C244" s="283"/>
      <c r="D244" s="73"/>
      <c r="E244" s="73"/>
      <c r="F244" s="73"/>
      <c r="G244" s="73"/>
      <c r="H244" s="73"/>
    </row>
    <row r="245" spans="1:8" ht="12.75">
      <c r="A245" s="73"/>
      <c r="B245" s="283"/>
      <c r="C245" s="283"/>
      <c r="D245" s="73"/>
      <c r="E245" s="73"/>
      <c r="F245" s="73"/>
      <c r="G245" s="73"/>
      <c r="H245" s="73"/>
    </row>
    <row r="246" spans="1:8" ht="12.75">
      <c r="A246" s="73"/>
      <c r="B246" s="283"/>
      <c r="C246" s="283"/>
      <c r="D246" s="73"/>
      <c r="E246" s="73"/>
      <c r="F246" s="73"/>
      <c r="G246" s="73"/>
      <c r="H246" s="73"/>
    </row>
    <row r="247" spans="1:8" ht="12.75">
      <c r="A247" s="73"/>
      <c r="B247" s="283"/>
      <c r="C247" s="283"/>
      <c r="D247" s="73"/>
      <c r="E247" s="73"/>
      <c r="F247" s="73"/>
      <c r="G247" s="73"/>
      <c r="H247" s="73"/>
    </row>
    <row r="248" spans="1:8" ht="12.75">
      <c r="A248" s="73"/>
      <c r="B248" s="283"/>
      <c r="C248" s="283"/>
      <c r="D248" s="73"/>
      <c r="E248" s="73"/>
      <c r="F248" s="73"/>
      <c r="G248" s="73"/>
      <c r="H248" s="73"/>
    </row>
    <row r="249" spans="1:8" ht="12.75">
      <c r="A249" s="73"/>
      <c r="B249" s="283"/>
      <c r="C249" s="283"/>
      <c r="D249" s="73"/>
      <c r="E249" s="73"/>
      <c r="F249" s="73"/>
      <c r="G249" s="73"/>
      <c r="H249" s="73"/>
    </row>
    <row r="250" spans="1:8" ht="12.75">
      <c r="A250" s="73"/>
      <c r="B250" s="283"/>
      <c r="C250" s="283"/>
      <c r="D250" s="73"/>
      <c r="E250" s="73"/>
      <c r="F250" s="73"/>
      <c r="G250" s="73"/>
      <c r="H250" s="73"/>
    </row>
    <row r="251" spans="1:8" ht="12.75">
      <c r="A251" s="73"/>
      <c r="B251" s="283"/>
      <c r="C251" s="283"/>
      <c r="D251" s="73"/>
      <c r="E251" s="73"/>
      <c r="F251" s="73"/>
      <c r="G251" s="73"/>
      <c r="H251" s="73"/>
    </row>
    <row r="252" spans="1:8" ht="12.75">
      <c r="A252" s="73"/>
      <c r="B252" s="283"/>
      <c r="C252" s="283"/>
      <c r="D252" s="73"/>
      <c r="E252" s="73"/>
      <c r="F252" s="73"/>
      <c r="G252" s="73"/>
      <c r="H252" s="73"/>
    </row>
    <row r="253" spans="1:8" ht="12.75">
      <c r="A253" s="73"/>
      <c r="B253" s="283"/>
      <c r="C253" s="283"/>
      <c r="D253" s="73"/>
      <c r="E253" s="73"/>
      <c r="F253" s="73"/>
      <c r="G253" s="73"/>
      <c r="H253" s="73"/>
    </row>
    <row r="254" spans="1:8" ht="12.75">
      <c r="A254" s="73"/>
      <c r="B254" s="283"/>
      <c r="C254" s="283"/>
      <c r="D254" s="73"/>
      <c r="E254" s="73"/>
      <c r="F254" s="73"/>
      <c r="G254" s="73"/>
      <c r="H254" s="73"/>
    </row>
    <row r="255" spans="1:8" ht="12.75">
      <c r="A255" s="73"/>
      <c r="B255" s="283"/>
      <c r="C255" s="283"/>
      <c r="D255" s="73"/>
      <c r="E255" s="73"/>
      <c r="F255" s="73"/>
      <c r="G255" s="73"/>
      <c r="H255" s="73"/>
    </row>
    <row r="256" spans="1:8" ht="12.75">
      <c r="A256" s="73"/>
      <c r="B256" s="283"/>
      <c r="C256" s="283"/>
      <c r="D256" s="73"/>
      <c r="E256" s="73"/>
      <c r="F256" s="73"/>
      <c r="G256" s="73"/>
      <c r="H256" s="73"/>
    </row>
    <row r="257" spans="1:8" ht="12.75">
      <c r="A257" s="73"/>
      <c r="B257" s="283"/>
      <c r="C257" s="283"/>
      <c r="D257" s="73"/>
      <c r="E257" s="73"/>
      <c r="F257" s="73"/>
      <c r="G257" s="73"/>
      <c r="H257" s="73"/>
    </row>
    <row r="258" spans="1:8" ht="12.75">
      <c r="A258" s="73"/>
      <c r="B258" s="283"/>
      <c r="C258" s="283"/>
      <c r="D258" s="73"/>
      <c r="E258" s="73"/>
      <c r="F258" s="73"/>
      <c r="G258" s="73"/>
      <c r="H258" s="73"/>
    </row>
    <row r="259" spans="1:8" ht="12.75">
      <c r="A259" s="73"/>
      <c r="B259" s="283"/>
      <c r="C259" s="283"/>
      <c r="D259" s="73"/>
      <c r="E259" s="73"/>
      <c r="F259" s="73"/>
      <c r="G259" s="73"/>
      <c r="H259" s="73"/>
    </row>
    <row r="260" spans="1:8" ht="12.75">
      <c r="A260" s="73"/>
      <c r="B260" s="283"/>
      <c r="C260" s="283"/>
      <c r="D260" s="73"/>
      <c r="E260" s="73"/>
      <c r="F260" s="73"/>
      <c r="G260" s="73"/>
      <c r="H260" s="73"/>
    </row>
    <row r="261" spans="1:8" ht="12.75">
      <c r="A261" s="73"/>
      <c r="B261" s="283"/>
      <c r="C261" s="283"/>
      <c r="D261" s="73"/>
      <c r="E261" s="73"/>
      <c r="F261" s="73"/>
      <c r="G261" s="73"/>
      <c r="H261" s="73"/>
    </row>
    <row r="262" spans="1:8" ht="12.75">
      <c r="A262" s="73"/>
      <c r="B262" s="283"/>
      <c r="C262" s="283"/>
      <c r="D262" s="73"/>
      <c r="E262" s="73"/>
      <c r="F262" s="73"/>
      <c r="G262" s="73"/>
      <c r="H262" s="73"/>
    </row>
    <row r="263" spans="1:8" ht="12.75">
      <c r="A263" s="73"/>
      <c r="B263" s="283"/>
      <c r="C263" s="283"/>
      <c r="D263" s="73"/>
      <c r="E263" s="73"/>
      <c r="F263" s="73"/>
      <c r="G263" s="73"/>
      <c r="H263" s="73"/>
    </row>
    <row r="264" spans="1:8" ht="12.75">
      <c r="A264" s="73"/>
      <c r="B264" s="283"/>
      <c r="C264" s="283"/>
      <c r="D264" s="73"/>
      <c r="E264" s="73"/>
      <c r="F264" s="73"/>
      <c r="G264" s="73"/>
      <c r="H264" s="73"/>
    </row>
    <row r="265" spans="1:8" ht="12.75">
      <c r="A265" s="73"/>
      <c r="B265" s="283"/>
      <c r="C265" s="283"/>
      <c r="D265" s="73"/>
      <c r="E265" s="73"/>
      <c r="F265" s="73"/>
      <c r="G265" s="73"/>
      <c r="H265" s="73"/>
    </row>
    <row r="266" spans="1:8" ht="12.75">
      <c r="A266" s="73"/>
      <c r="B266" s="283"/>
      <c r="C266" s="283"/>
      <c r="D266" s="73"/>
      <c r="E266" s="73"/>
      <c r="F266" s="73"/>
      <c r="G266" s="73"/>
      <c r="H266" s="73"/>
    </row>
    <row r="267" spans="1:8" ht="12.75">
      <c r="A267" s="73"/>
      <c r="B267" s="283"/>
      <c r="C267" s="283"/>
      <c r="D267" s="73"/>
      <c r="E267" s="73"/>
      <c r="F267" s="73"/>
      <c r="G267" s="73"/>
      <c r="H267" s="73"/>
    </row>
    <row r="268" spans="1:8" ht="12.75">
      <c r="A268" s="73"/>
      <c r="B268" s="283"/>
      <c r="C268" s="283"/>
      <c r="D268" s="73"/>
      <c r="E268" s="73"/>
      <c r="F268" s="73"/>
      <c r="G268" s="73"/>
      <c r="H268" s="73"/>
    </row>
    <row r="269" spans="1:8" ht="12.75">
      <c r="A269" s="73"/>
      <c r="B269" s="283"/>
      <c r="C269" s="283"/>
      <c r="D269" s="73"/>
      <c r="E269" s="73"/>
      <c r="F269" s="73"/>
      <c r="G269" s="73"/>
      <c r="H269" s="73"/>
    </row>
    <row r="270" spans="1:8" ht="12.75">
      <c r="A270" s="73"/>
      <c r="B270" s="283"/>
      <c r="C270" s="283"/>
      <c r="D270" s="73"/>
      <c r="E270" s="73"/>
      <c r="F270" s="73"/>
      <c r="G270" s="73"/>
      <c r="H270" s="73"/>
    </row>
    <row r="271" spans="1:8" ht="12.75">
      <c r="A271" s="73"/>
      <c r="B271" s="283"/>
      <c r="C271" s="283"/>
      <c r="D271" s="73"/>
      <c r="E271" s="73"/>
      <c r="F271" s="73"/>
      <c r="G271" s="73"/>
      <c r="H271" s="73"/>
    </row>
    <row r="272" spans="1:8" ht="12.75">
      <c r="A272" s="73"/>
      <c r="B272" s="283"/>
      <c r="C272" s="283"/>
      <c r="D272" s="73"/>
      <c r="E272" s="73"/>
      <c r="F272" s="73"/>
      <c r="G272" s="73"/>
      <c r="H272" s="73"/>
    </row>
    <row r="273" spans="1:8" ht="12.75">
      <c r="A273" s="73"/>
      <c r="B273" s="283"/>
      <c r="C273" s="283"/>
      <c r="D273" s="73"/>
      <c r="E273" s="73"/>
      <c r="F273" s="73"/>
      <c r="G273" s="73"/>
      <c r="H273" s="73"/>
    </row>
    <row r="274" spans="1:8" ht="12.75">
      <c r="A274" s="73"/>
      <c r="B274" s="283"/>
      <c r="C274" s="283"/>
      <c r="D274" s="73"/>
      <c r="E274" s="73"/>
      <c r="F274" s="73"/>
      <c r="G274" s="73"/>
      <c r="H274" s="73"/>
    </row>
    <row r="275" spans="1:8" ht="12.75">
      <c r="A275" s="73"/>
      <c r="B275" s="283"/>
      <c r="C275" s="283"/>
      <c r="D275" s="73"/>
      <c r="E275" s="73"/>
      <c r="F275" s="73"/>
      <c r="G275" s="73"/>
      <c r="H275" s="73"/>
    </row>
    <row r="276" spans="1:8" ht="12.75">
      <c r="A276" s="73"/>
      <c r="B276" s="283"/>
      <c r="C276" s="283"/>
      <c r="D276" s="73"/>
      <c r="E276" s="73"/>
      <c r="F276" s="73"/>
      <c r="G276" s="73"/>
      <c r="H276" s="73"/>
    </row>
    <row r="277" spans="1:8" ht="12.75">
      <c r="A277" s="73"/>
      <c r="B277" s="283"/>
      <c r="C277" s="283"/>
      <c r="D277" s="73"/>
      <c r="E277" s="73"/>
      <c r="F277" s="73"/>
      <c r="G277" s="73"/>
      <c r="H277" s="73"/>
    </row>
    <row r="278" spans="1:8" ht="12.75">
      <c r="A278" s="73"/>
      <c r="B278" s="283"/>
      <c r="C278" s="283"/>
      <c r="D278" s="73"/>
      <c r="E278" s="73"/>
      <c r="F278" s="73"/>
      <c r="G278" s="73"/>
      <c r="H278" s="73"/>
    </row>
    <row r="279" spans="1:8" ht="12.75">
      <c r="A279" s="73"/>
      <c r="B279" s="283"/>
      <c r="C279" s="283"/>
      <c r="D279" s="73"/>
      <c r="E279" s="73"/>
      <c r="F279" s="73"/>
      <c r="G279" s="73"/>
      <c r="H279" s="73"/>
    </row>
    <row r="280" spans="1:8" ht="12.75">
      <c r="A280" s="73"/>
      <c r="B280" s="283"/>
      <c r="C280" s="283"/>
      <c r="D280" s="73"/>
      <c r="E280" s="73"/>
      <c r="F280" s="73"/>
      <c r="G280" s="73"/>
      <c r="H280" s="73"/>
    </row>
    <row r="281" spans="1:8" ht="12.75">
      <c r="A281" s="73"/>
      <c r="B281" s="283"/>
      <c r="C281" s="283"/>
      <c r="D281" s="73"/>
      <c r="E281" s="73"/>
      <c r="F281" s="73"/>
      <c r="G281" s="73"/>
      <c r="H281" s="73"/>
    </row>
    <row r="282" spans="1:8" ht="12.75">
      <c r="A282" s="73"/>
      <c r="B282" s="283"/>
      <c r="C282" s="283"/>
      <c r="D282" s="73"/>
      <c r="E282" s="73"/>
      <c r="F282" s="73"/>
      <c r="G282" s="73"/>
      <c r="H282" s="73"/>
    </row>
    <row r="283" spans="1:8" ht="12.75">
      <c r="A283" s="73"/>
      <c r="B283" s="283"/>
      <c r="C283" s="283"/>
      <c r="D283" s="73"/>
      <c r="E283" s="73"/>
      <c r="F283" s="73"/>
      <c r="G283" s="73"/>
      <c r="H283" s="73"/>
    </row>
    <row r="284" spans="1:8" ht="12.75">
      <c r="A284" s="73"/>
      <c r="B284" s="283"/>
      <c r="C284" s="283"/>
      <c r="D284" s="73"/>
      <c r="E284" s="73"/>
      <c r="F284" s="73"/>
      <c r="G284" s="73"/>
      <c r="H284" s="73"/>
    </row>
    <row r="285" spans="1:8" ht="12.75">
      <c r="A285" s="73"/>
      <c r="B285" s="283"/>
      <c r="C285" s="283"/>
      <c r="D285" s="73"/>
      <c r="E285" s="73"/>
      <c r="F285" s="73"/>
      <c r="G285" s="73"/>
      <c r="H285" s="73"/>
    </row>
    <row r="286" spans="1:8" ht="12.75">
      <c r="A286" s="73"/>
      <c r="B286" s="283"/>
      <c r="C286" s="283"/>
      <c r="D286" s="73"/>
      <c r="E286" s="73"/>
      <c r="F286" s="73"/>
      <c r="G286" s="73"/>
      <c r="H286" s="73"/>
    </row>
    <row r="287" spans="1:8" ht="12.75">
      <c r="A287" s="73"/>
      <c r="B287" s="283"/>
      <c r="C287" s="283"/>
      <c r="D287" s="73"/>
      <c r="E287" s="73"/>
      <c r="F287" s="73"/>
      <c r="G287" s="73"/>
      <c r="H287" s="73"/>
    </row>
    <row r="288" spans="1:8" ht="12.75">
      <c r="A288" s="73"/>
      <c r="B288" s="283"/>
      <c r="C288" s="283"/>
      <c r="D288" s="73"/>
      <c r="E288" s="73"/>
      <c r="F288" s="73"/>
      <c r="G288" s="73"/>
      <c r="H288" s="73"/>
    </row>
    <row r="289" spans="1:8" ht="12.75">
      <c r="A289" s="73"/>
      <c r="B289" s="283"/>
      <c r="C289" s="283"/>
      <c r="D289" s="73"/>
      <c r="E289" s="73"/>
      <c r="F289" s="73"/>
      <c r="G289" s="73"/>
      <c r="H289" s="73"/>
    </row>
    <row r="290" spans="1:8" ht="12.75">
      <c r="A290" s="73"/>
      <c r="B290" s="283"/>
      <c r="C290" s="283"/>
      <c r="D290" s="73"/>
      <c r="E290" s="73"/>
      <c r="F290" s="73"/>
      <c r="G290" s="73"/>
      <c r="H290" s="73"/>
    </row>
    <row r="291" spans="1:8" ht="12.75">
      <c r="A291" s="73"/>
      <c r="B291" s="283"/>
      <c r="C291" s="283"/>
      <c r="D291" s="73"/>
      <c r="E291" s="73"/>
      <c r="F291" s="73"/>
      <c r="G291" s="73"/>
      <c r="H291" s="73"/>
    </row>
    <row r="292" spans="1:8" ht="12.75">
      <c r="A292" s="73"/>
      <c r="B292" s="283"/>
      <c r="C292" s="283"/>
      <c r="D292" s="73"/>
      <c r="E292" s="73"/>
      <c r="F292" s="73"/>
      <c r="G292" s="73"/>
      <c r="H292" s="73"/>
    </row>
    <row r="293" spans="1:8" ht="12.75">
      <c r="A293" s="73"/>
      <c r="B293" s="283"/>
      <c r="C293" s="283"/>
      <c r="D293" s="73"/>
      <c r="E293" s="73"/>
      <c r="F293" s="73"/>
      <c r="G293" s="73"/>
      <c r="H293" s="73"/>
    </row>
    <row r="294" spans="1:8" ht="12.75">
      <c r="A294" s="73"/>
      <c r="B294" s="283"/>
      <c r="C294" s="283"/>
      <c r="D294" s="73"/>
      <c r="E294" s="73"/>
      <c r="F294" s="73"/>
      <c r="G294" s="73"/>
      <c r="H294" s="73"/>
    </row>
    <row r="295" spans="1:8" ht="12.75">
      <c r="A295" s="73"/>
      <c r="B295" s="283"/>
      <c r="C295" s="283"/>
      <c r="D295" s="73"/>
      <c r="E295" s="73"/>
      <c r="F295" s="73"/>
      <c r="G295" s="73"/>
      <c r="H295" s="73"/>
    </row>
    <row r="296" spans="1:8" ht="12.75">
      <c r="A296" s="73"/>
      <c r="B296" s="283"/>
      <c r="C296" s="283"/>
      <c r="D296" s="73"/>
      <c r="E296" s="73"/>
      <c r="F296" s="73"/>
      <c r="G296" s="73"/>
      <c r="H296" s="73"/>
    </row>
    <row r="297" spans="1:8" ht="12.75">
      <c r="A297" s="73"/>
      <c r="B297" s="283"/>
      <c r="C297" s="283"/>
      <c r="D297" s="73"/>
      <c r="E297" s="73"/>
      <c r="F297" s="73"/>
      <c r="G297" s="73"/>
      <c r="H297" s="73"/>
    </row>
    <row r="298" spans="1:8" ht="12.75">
      <c r="A298" s="73"/>
      <c r="B298" s="283"/>
      <c r="C298" s="283"/>
      <c r="D298" s="73"/>
      <c r="E298" s="73"/>
      <c r="F298" s="73"/>
      <c r="G298" s="73"/>
      <c r="H298" s="73"/>
    </row>
    <row r="299" spans="1:8" ht="12.75">
      <c r="A299" s="73"/>
      <c r="B299" s="283"/>
      <c r="C299" s="283"/>
      <c r="D299" s="73"/>
      <c r="E299" s="73"/>
      <c r="F299" s="73"/>
      <c r="G299" s="73"/>
      <c r="H299" s="73"/>
    </row>
    <row r="300" spans="1:8" ht="12.75">
      <c r="A300" s="73"/>
      <c r="B300" s="283"/>
      <c r="C300" s="283"/>
      <c r="D300" s="73"/>
      <c r="E300" s="73"/>
      <c r="F300" s="73"/>
      <c r="G300" s="73"/>
      <c r="H300" s="73"/>
    </row>
    <row r="301" spans="1:8" ht="12.75">
      <c r="A301" s="73"/>
      <c r="B301" s="283"/>
      <c r="C301" s="283"/>
      <c r="D301" s="73"/>
      <c r="E301" s="73"/>
      <c r="F301" s="73"/>
      <c r="G301" s="73"/>
      <c r="H301" s="73"/>
    </row>
    <row r="302" spans="1:8" ht="12.75">
      <c r="A302" s="73"/>
      <c r="B302" s="283"/>
      <c r="C302" s="283"/>
      <c r="D302" s="73"/>
      <c r="E302" s="73"/>
      <c r="F302" s="73"/>
      <c r="G302" s="73"/>
      <c r="H302" s="73"/>
    </row>
    <row r="303" spans="1:8" ht="12.75">
      <c r="A303" s="73"/>
      <c r="B303" s="283"/>
      <c r="C303" s="283"/>
      <c r="D303" s="73"/>
      <c r="E303" s="73"/>
      <c r="F303" s="73"/>
      <c r="G303" s="73"/>
      <c r="H303" s="73"/>
    </row>
    <row r="304" spans="1:8" ht="12.75">
      <c r="A304" s="73"/>
      <c r="B304" s="283"/>
      <c r="C304" s="283"/>
      <c r="D304" s="73"/>
      <c r="E304" s="73"/>
      <c r="F304" s="73"/>
      <c r="G304" s="73"/>
      <c r="H304" s="73"/>
    </row>
    <row r="305" spans="1:8" ht="12.75">
      <c r="A305" s="73"/>
      <c r="B305" s="283"/>
      <c r="C305" s="283"/>
      <c r="D305" s="73"/>
      <c r="E305" s="73"/>
      <c r="F305" s="73"/>
      <c r="G305" s="73"/>
      <c r="H305" s="73"/>
    </row>
    <row r="306" spans="1:8" ht="12.75">
      <c r="A306" s="73"/>
      <c r="B306" s="283"/>
      <c r="C306" s="283"/>
      <c r="D306" s="73"/>
      <c r="E306" s="73"/>
      <c r="F306" s="73"/>
      <c r="G306" s="73"/>
      <c r="H306" s="73"/>
    </row>
    <row r="307" spans="1:8" ht="12.75">
      <c r="A307" s="73"/>
      <c r="B307" s="283"/>
      <c r="C307" s="283"/>
      <c r="D307" s="73"/>
      <c r="E307" s="73"/>
      <c r="F307" s="73"/>
      <c r="G307" s="73"/>
      <c r="H307" s="73"/>
    </row>
    <row r="308" spans="1:8" ht="12.75">
      <c r="A308" s="73"/>
      <c r="B308" s="283"/>
      <c r="C308" s="283"/>
      <c r="D308" s="73"/>
      <c r="E308" s="73"/>
      <c r="F308" s="73"/>
      <c r="G308" s="73"/>
      <c r="H308" s="73"/>
    </row>
    <row r="309" spans="1:8" ht="12.75">
      <c r="A309" s="73"/>
      <c r="B309" s="283"/>
      <c r="C309" s="283"/>
      <c r="D309" s="73"/>
      <c r="E309" s="73"/>
      <c r="F309" s="73"/>
      <c r="G309" s="73"/>
      <c r="H309" s="73"/>
    </row>
    <row r="310" spans="2:3" ht="12.75">
      <c r="B310" s="147"/>
      <c r="C310" s="147"/>
    </row>
    <row r="311" spans="2:3" ht="12.75">
      <c r="B311" s="147"/>
      <c r="C311" s="147"/>
    </row>
    <row r="312" spans="2:3" ht="12.75">
      <c r="B312" s="147"/>
      <c r="C312" s="147"/>
    </row>
    <row r="313" spans="2:3" ht="12.75">
      <c r="B313" s="147"/>
      <c r="C313" s="147"/>
    </row>
    <row r="314" spans="2:3" ht="12.75">
      <c r="B314" s="147"/>
      <c r="C314" s="147"/>
    </row>
    <row r="315" spans="2:3" ht="12.75">
      <c r="B315" s="147"/>
      <c r="C315" s="147"/>
    </row>
    <row r="316" spans="2:3" ht="12.75">
      <c r="B316" s="147"/>
      <c r="C316" s="147"/>
    </row>
    <row r="317" spans="2:3" ht="12.75">
      <c r="B317" s="147"/>
      <c r="C317" s="147"/>
    </row>
    <row r="318" spans="2:3" ht="12.75">
      <c r="B318" s="147"/>
      <c r="C318" s="147"/>
    </row>
    <row r="319" spans="2:3" ht="12.75">
      <c r="B319" s="147"/>
      <c r="C319" s="147"/>
    </row>
    <row r="320" spans="2:3" ht="12.75">
      <c r="B320" s="147"/>
      <c r="C320" s="147"/>
    </row>
    <row r="321" spans="2:3" ht="12.75">
      <c r="B321" s="147"/>
      <c r="C321" s="147"/>
    </row>
    <row r="322" spans="2:3" ht="12.75">
      <c r="B322" s="147"/>
      <c r="C322" s="147"/>
    </row>
    <row r="323" spans="2:3" ht="12.75">
      <c r="B323" s="147"/>
      <c r="C323" s="147"/>
    </row>
    <row r="324" spans="2:3" ht="12.75">
      <c r="B324" s="147"/>
      <c r="C324" s="147"/>
    </row>
    <row r="325" spans="2:3" ht="12.75">
      <c r="B325" s="147"/>
      <c r="C325" s="147"/>
    </row>
    <row r="326" spans="2:3" ht="12.75">
      <c r="B326" s="147"/>
      <c r="C326" s="147"/>
    </row>
    <row r="327" spans="2:3" ht="12.75">
      <c r="B327" s="147"/>
      <c r="C327" s="147"/>
    </row>
    <row r="328" spans="2:3" ht="12.75">
      <c r="B328" s="147"/>
      <c r="C328" s="147"/>
    </row>
    <row r="329" spans="2:3" ht="12.75">
      <c r="B329" s="147"/>
      <c r="C329" s="147"/>
    </row>
    <row r="330" spans="2:3" ht="12.75">
      <c r="B330" s="147"/>
      <c r="C330" s="147"/>
    </row>
    <row r="331" spans="2:3" ht="12.75">
      <c r="B331" s="147"/>
      <c r="C331" s="147"/>
    </row>
    <row r="332" spans="2:3" ht="12.75">
      <c r="B332" s="147"/>
      <c r="C332" s="147"/>
    </row>
    <row r="333" spans="2:3" ht="12.75">
      <c r="B333" s="147"/>
      <c r="C333" s="147"/>
    </row>
    <row r="334" spans="2:3" ht="12.75">
      <c r="B334" s="147"/>
      <c r="C334" s="147"/>
    </row>
    <row r="335" spans="2:3" ht="12.75">
      <c r="B335" s="147"/>
      <c r="C335" s="147"/>
    </row>
    <row r="336" spans="2:3" ht="12.75">
      <c r="B336" s="147"/>
      <c r="C336" s="147"/>
    </row>
    <row r="337" spans="2:3" ht="12.75">
      <c r="B337" s="147"/>
      <c r="C337" s="147"/>
    </row>
    <row r="338" spans="2:3" ht="12.75">
      <c r="B338" s="147"/>
      <c r="C338" s="147"/>
    </row>
    <row r="339" spans="2:3" ht="12.75">
      <c r="B339" s="147"/>
      <c r="C339" s="147"/>
    </row>
    <row r="340" spans="2:3" ht="12.75">
      <c r="B340" s="147"/>
      <c r="C340" s="147"/>
    </row>
    <row r="341" spans="2:3" ht="12.75">
      <c r="B341" s="147"/>
      <c r="C341" s="147"/>
    </row>
    <row r="342" spans="2:3" ht="12.75">
      <c r="B342" s="147"/>
      <c r="C342" s="147"/>
    </row>
    <row r="343" spans="2:3" ht="12.75">
      <c r="B343" s="147"/>
      <c r="C343" s="147"/>
    </row>
    <row r="344" spans="2:3" ht="12.75">
      <c r="B344" s="147"/>
      <c r="C344" s="147"/>
    </row>
    <row r="345" spans="2:3" ht="12.75">
      <c r="B345" s="147"/>
      <c r="C345" s="147"/>
    </row>
    <row r="346" spans="2:3" ht="12.75">
      <c r="B346" s="147"/>
      <c r="C346" s="147"/>
    </row>
    <row r="347" spans="2:3" ht="12.75">
      <c r="B347" s="147"/>
      <c r="C347" s="147"/>
    </row>
    <row r="348" spans="2:3" ht="12.75">
      <c r="B348" s="147"/>
      <c r="C348" s="147"/>
    </row>
  </sheetData>
  <sheetProtection selectLockedCells="1" selectUnlockedCells="1"/>
  <printOptions/>
  <pageMargins left="0.1798611111111111" right="0.1701388888888889" top="0.25972222222222224" bottom="0.3701388888888889" header="0.5118055555555555" footer="0.5118055555555555"/>
  <pageSetup horizontalDpi="300" verticalDpi="3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0"/>
  </sheetPr>
  <dimension ref="C11:C12"/>
  <sheetViews>
    <sheetView workbookViewId="0" topLeftCell="A1">
      <selection activeCell="J31" sqref="J31"/>
    </sheetView>
  </sheetViews>
  <sheetFormatPr defaultColWidth="9.140625" defaultRowHeight="12.75"/>
  <cols>
    <col min="9" max="9" width="34.00390625" style="0" customWidth="1"/>
  </cols>
  <sheetData>
    <row r="11" ht="12.75">
      <c r="C11" s="420" t="s">
        <v>1208</v>
      </c>
    </row>
    <row r="12" ht="12.75">
      <c r="C12" s="420" t="s">
        <v>7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M82"/>
  <sheetViews>
    <sheetView tabSelected="1" workbookViewId="0" topLeftCell="A49">
      <selection activeCell="A30" sqref="A30"/>
    </sheetView>
  </sheetViews>
  <sheetFormatPr defaultColWidth="9.140625" defaultRowHeight="12.75"/>
  <cols>
    <col min="1" max="1" width="5.57421875" style="0" customWidth="1"/>
    <col min="2" max="2" width="40.7109375" style="0" customWidth="1"/>
    <col min="3" max="3" width="0" style="0" hidden="1" customWidth="1"/>
    <col min="4" max="4" width="12.28125" style="0" customWidth="1"/>
    <col min="5" max="5" width="11.421875" style="276" customWidth="1"/>
    <col min="6" max="6" width="10.140625" style="0" customWidth="1"/>
    <col min="7" max="7" width="11.421875" style="0" customWidth="1"/>
    <col min="8" max="8" width="11.28125" style="0" customWidth="1"/>
    <col min="9" max="9" width="11.8515625" style="0" customWidth="1"/>
    <col min="10" max="10" width="10.00390625" style="0" customWidth="1"/>
    <col min="11" max="11" width="9.57421875" style="0" customWidth="1"/>
    <col min="12" max="12" width="11.28125" style="0" customWidth="1"/>
    <col min="13" max="13" width="11.57421875" style="0" customWidth="1"/>
  </cols>
  <sheetData>
    <row r="1" spans="1:5" ht="12.75">
      <c r="A1" s="120" t="s">
        <v>1209</v>
      </c>
      <c r="B1" s="120"/>
      <c r="C1" s="438"/>
      <c r="D1" s="439"/>
      <c r="E1" s="120"/>
    </row>
    <row r="3" spans="1:13" ht="12.75">
      <c r="A3" s="440" t="s">
        <v>1210</v>
      </c>
      <c r="B3" s="162"/>
      <c r="C3" s="162"/>
      <c r="D3" s="441" t="s">
        <v>128</v>
      </c>
      <c r="E3" s="441" t="s">
        <v>1211</v>
      </c>
      <c r="F3" s="441" t="s">
        <v>1211</v>
      </c>
      <c r="G3" s="441" t="s">
        <v>1211</v>
      </c>
      <c r="H3" s="441" t="s">
        <v>1211</v>
      </c>
      <c r="I3" s="441" t="s">
        <v>1211</v>
      </c>
      <c r="J3" s="441" t="s">
        <v>1211</v>
      </c>
      <c r="K3" s="441" t="s">
        <v>1211</v>
      </c>
      <c r="L3" s="441" t="s">
        <v>1211</v>
      </c>
      <c r="M3" s="279" t="s">
        <v>1211</v>
      </c>
    </row>
    <row r="4" spans="1:13" ht="12.75">
      <c r="A4" s="72"/>
      <c r="B4" s="72"/>
      <c r="C4" s="72"/>
      <c r="D4" s="441" t="s">
        <v>584</v>
      </c>
      <c r="E4" s="441" t="s">
        <v>585</v>
      </c>
      <c r="F4" s="441" t="s">
        <v>586</v>
      </c>
      <c r="G4" s="441" t="s">
        <v>1212</v>
      </c>
      <c r="H4" s="441" t="s">
        <v>588</v>
      </c>
      <c r="I4" s="441" t="s">
        <v>589</v>
      </c>
      <c r="J4" s="441" t="s">
        <v>590</v>
      </c>
      <c r="K4" s="441" t="s">
        <v>591</v>
      </c>
      <c r="L4" s="441" t="s">
        <v>592</v>
      </c>
      <c r="M4" s="442" t="s">
        <v>393</v>
      </c>
    </row>
    <row r="5" spans="1:12" ht="12.75">
      <c r="A5" s="72"/>
      <c r="B5" s="72"/>
      <c r="C5" s="72"/>
      <c r="D5" s="72"/>
      <c r="E5" s="181"/>
      <c r="F5" s="72"/>
      <c r="G5" s="72"/>
      <c r="H5" s="72"/>
      <c r="I5" s="72"/>
      <c r="J5" s="72"/>
      <c r="K5" s="72"/>
      <c r="L5" s="72"/>
    </row>
    <row r="6" spans="1:13" ht="12.75">
      <c r="A6" s="72"/>
      <c r="B6" s="443" t="s">
        <v>503</v>
      </c>
      <c r="C6" s="444"/>
      <c r="D6" s="445">
        <v>3444</v>
      </c>
      <c r="E6" s="446">
        <v>5704</v>
      </c>
      <c r="F6" s="447">
        <v>4589</v>
      </c>
      <c r="G6" s="447">
        <v>5122</v>
      </c>
      <c r="H6" s="447">
        <v>4143</v>
      </c>
      <c r="I6" s="447">
        <v>4478</v>
      </c>
      <c r="J6" s="447">
        <v>4333</v>
      </c>
      <c r="K6" s="447">
        <v>4134</v>
      </c>
      <c r="L6" s="447">
        <v>3313</v>
      </c>
      <c r="M6" s="447">
        <v>3618</v>
      </c>
    </row>
    <row r="7" spans="1:13" ht="12.75">
      <c r="A7" s="72"/>
      <c r="B7" s="255" t="s">
        <v>628</v>
      </c>
      <c r="C7" s="15"/>
      <c r="D7" s="22">
        <v>27</v>
      </c>
      <c r="E7" s="448">
        <v>1805</v>
      </c>
      <c r="F7" s="449">
        <v>1349</v>
      </c>
      <c r="G7" s="450">
        <v>1035</v>
      </c>
      <c r="H7" s="449">
        <v>698</v>
      </c>
      <c r="I7" s="449">
        <v>942</v>
      </c>
      <c r="J7" s="449">
        <v>794</v>
      </c>
      <c r="K7" s="449">
        <v>579</v>
      </c>
      <c r="L7" s="449">
        <v>373</v>
      </c>
      <c r="M7" s="449">
        <v>267</v>
      </c>
    </row>
    <row r="8" spans="1:13" ht="12.75">
      <c r="A8" s="72"/>
      <c r="B8" s="255" t="s">
        <v>500</v>
      </c>
      <c r="C8" s="15"/>
      <c r="D8" s="22">
        <v>182</v>
      </c>
      <c r="E8" s="448">
        <v>168</v>
      </c>
      <c r="F8" s="449">
        <v>163</v>
      </c>
      <c r="G8" s="449">
        <v>0</v>
      </c>
      <c r="H8" s="449">
        <v>15</v>
      </c>
      <c r="I8" s="449">
        <v>77</v>
      </c>
      <c r="J8" s="449">
        <v>89</v>
      </c>
      <c r="K8" s="449">
        <v>100</v>
      </c>
      <c r="L8" s="449">
        <v>127</v>
      </c>
      <c r="M8" s="449">
        <v>172</v>
      </c>
    </row>
    <row r="9" spans="1:13" ht="12.75">
      <c r="A9" s="72"/>
      <c r="B9" s="255" t="s">
        <v>1213</v>
      </c>
      <c r="C9" s="15"/>
      <c r="D9" s="22">
        <v>2686</v>
      </c>
      <c r="E9" s="448">
        <v>2800</v>
      </c>
      <c r="F9" s="266">
        <v>2681</v>
      </c>
      <c r="G9" s="266">
        <v>3545</v>
      </c>
      <c r="H9" s="266">
        <v>3369</v>
      </c>
      <c r="I9" s="266">
        <v>3392</v>
      </c>
      <c r="J9" s="266">
        <v>3375</v>
      </c>
      <c r="K9" s="266">
        <v>3409</v>
      </c>
      <c r="L9" s="266">
        <v>2763</v>
      </c>
      <c r="M9" s="266">
        <v>2828</v>
      </c>
    </row>
    <row r="10" spans="1:13" ht="12.75">
      <c r="A10" s="72"/>
      <c r="B10" s="255" t="s">
        <v>1214</v>
      </c>
      <c r="C10" s="15"/>
      <c r="D10" s="22">
        <v>549</v>
      </c>
      <c r="E10" s="448">
        <v>931</v>
      </c>
      <c r="F10" s="449">
        <v>240</v>
      </c>
      <c r="G10" s="449">
        <v>445</v>
      </c>
      <c r="H10" s="449">
        <v>23</v>
      </c>
      <c r="I10" s="449">
        <v>67</v>
      </c>
      <c r="J10" s="449">
        <v>75</v>
      </c>
      <c r="K10" s="449">
        <v>47</v>
      </c>
      <c r="L10" s="449">
        <v>50</v>
      </c>
      <c r="M10" s="449">
        <v>44</v>
      </c>
    </row>
    <row r="11" spans="1:13" ht="12.75">
      <c r="A11" s="72"/>
      <c r="B11" s="267" t="s">
        <v>1215</v>
      </c>
      <c r="C11" s="451"/>
      <c r="D11" s="452">
        <v>0</v>
      </c>
      <c r="E11" s="453">
        <v>0</v>
      </c>
      <c r="F11" s="454">
        <v>156</v>
      </c>
      <c r="G11" s="454">
        <v>97</v>
      </c>
      <c r="H11" s="454">
        <v>39</v>
      </c>
      <c r="I11" s="454">
        <v>0</v>
      </c>
      <c r="J11" s="454">
        <v>0</v>
      </c>
      <c r="K11" s="454">
        <v>0</v>
      </c>
      <c r="L11" s="454">
        <v>0</v>
      </c>
      <c r="M11" s="454">
        <v>307</v>
      </c>
    </row>
    <row r="12" spans="1:13" ht="12.75">
      <c r="A12" s="455"/>
      <c r="B12" s="170"/>
      <c r="C12" s="170"/>
      <c r="D12" s="171"/>
      <c r="E12" s="176"/>
      <c r="F12" s="176"/>
      <c r="G12" s="176"/>
      <c r="H12" s="176"/>
      <c r="I12" s="176"/>
      <c r="J12" s="176"/>
      <c r="K12" s="176"/>
      <c r="L12" s="176"/>
      <c r="M12" s="176"/>
    </row>
    <row r="13" spans="1:13" ht="12.75">
      <c r="A13" s="72"/>
      <c r="B13" s="72"/>
      <c r="C13" s="72"/>
      <c r="D13" s="71"/>
      <c r="E13" s="269"/>
      <c r="F13" s="71"/>
      <c r="G13" s="71"/>
      <c r="H13" s="71"/>
      <c r="I13" s="71"/>
      <c r="J13" s="71"/>
      <c r="K13" s="71"/>
      <c r="L13" s="71"/>
      <c r="M13" s="71"/>
    </row>
    <row r="14" spans="1:13" ht="29.25" customHeight="1">
      <c r="A14" s="172"/>
      <c r="B14" s="443" t="s">
        <v>662</v>
      </c>
      <c r="C14" s="456"/>
      <c r="D14" s="445">
        <v>3444</v>
      </c>
      <c r="E14" s="446">
        <v>5706</v>
      </c>
      <c r="F14" s="457">
        <v>4589</v>
      </c>
      <c r="G14" s="457">
        <v>5122</v>
      </c>
      <c r="H14" s="457">
        <v>4143</v>
      </c>
      <c r="I14" s="457">
        <v>4478</v>
      </c>
      <c r="J14" s="457">
        <v>4333</v>
      </c>
      <c r="K14" s="457">
        <v>4134</v>
      </c>
      <c r="L14" s="457">
        <v>3313</v>
      </c>
      <c r="M14" s="457">
        <v>3618</v>
      </c>
    </row>
    <row r="15" spans="1:13" ht="12.75">
      <c r="A15" s="72"/>
      <c r="B15" s="15" t="s">
        <v>1216</v>
      </c>
      <c r="C15" s="15"/>
      <c r="D15" s="22">
        <v>100</v>
      </c>
      <c r="E15" s="448">
        <v>100</v>
      </c>
      <c r="F15" s="22">
        <v>100</v>
      </c>
      <c r="G15" s="22">
        <v>100</v>
      </c>
      <c r="H15" s="22">
        <v>100</v>
      </c>
      <c r="I15" s="22">
        <v>100</v>
      </c>
      <c r="J15" s="22">
        <v>100</v>
      </c>
      <c r="K15" s="22">
        <v>100</v>
      </c>
      <c r="L15" s="22">
        <v>100</v>
      </c>
      <c r="M15" s="22">
        <v>100</v>
      </c>
    </row>
    <row r="16" spans="1:13" ht="12.75">
      <c r="A16" s="72"/>
      <c r="B16" s="15" t="s">
        <v>1217</v>
      </c>
      <c r="C16" s="15"/>
      <c r="D16" s="22">
        <v>1137</v>
      </c>
      <c r="E16" s="448">
        <v>1537</v>
      </c>
      <c r="F16" s="22">
        <v>1537</v>
      </c>
      <c r="G16" s="22">
        <v>1537</v>
      </c>
      <c r="H16" s="22">
        <v>1537</v>
      </c>
      <c r="I16" s="22">
        <v>1537</v>
      </c>
      <c r="J16" s="22">
        <v>1537</v>
      </c>
      <c r="K16" s="22">
        <v>1537</v>
      </c>
      <c r="L16" s="22">
        <v>1537</v>
      </c>
      <c r="M16" s="22">
        <v>1537</v>
      </c>
    </row>
    <row r="17" spans="1:13" ht="12.75">
      <c r="A17" s="72"/>
      <c r="B17" s="15" t="s">
        <v>1218</v>
      </c>
      <c r="C17" s="15"/>
      <c r="D17" s="22">
        <v>10</v>
      </c>
      <c r="E17" s="448">
        <v>10</v>
      </c>
      <c r="F17" s="22">
        <v>10</v>
      </c>
      <c r="G17" s="22">
        <v>10</v>
      </c>
      <c r="H17" s="22">
        <v>10</v>
      </c>
      <c r="I17" s="22">
        <v>10</v>
      </c>
      <c r="J17" s="22">
        <v>10</v>
      </c>
      <c r="K17" s="22">
        <v>10</v>
      </c>
      <c r="L17" s="22">
        <v>10</v>
      </c>
      <c r="M17" s="22">
        <v>10</v>
      </c>
    </row>
    <row r="18" spans="1:13" ht="12.75">
      <c r="A18" s="72"/>
      <c r="B18" s="15" t="s">
        <v>1219</v>
      </c>
      <c r="C18" s="15"/>
      <c r="D18" s="22">
        <v>-603</v>
      </c>
      <c r="E18" s="448">
        <v>-414</v>
      </c>
      <c r="F18" s="256">
        <v>347</v>
      </c>
      <c r="G18" s="256">
        <v>422</v>
      </c>
      <c r="H18" s="256">
        <v>367</v>
      </c>
      <c r="I18" s="256">
        <v>55</v>
      </c>
      <c r="J18" s="256">
        <v>61</v>
      </c>
      <c r="K18" s="256">
        <v>-307</v>
      </c>
      <c r="L18" s="256">
        <v>98</v>
      </c>
      <c r="M18" s="256">
        <v>212</v>
      </c>
    </row>
    <row r="19" spans="1:13" ht="12.75">
      <c r="A19" s="72"/>
      <c r="B19" s="15" t="s">
        <v>1220</v>
      </c>
      <c r="C19" s="15"/>
      <c r="D19" s="22">
        <v>189</v>
      </c>
      <c r="E19" s="448">
        <v>761</v>
      </c>
      <c r="F19" s="22">
        <v>75</v>
      </c>
      <c r="G19" s="22">
        <v>-56</v>
      </c>
      <c r="H19" s="22">
        <v>-311</v>
      </c>
      <c r="I19" s="22">
        <v>6</v>
      </c>
      <c r="J19" s="22">
        <v>-369</v>
      </c>
      <c r="K19" s="22">
        <v>406</v>
      </c>
      <c r="L19" s="22">
        <v>113</v>
      </c>
      <c r="M19" s="22">
        <v>40</v>
      </c>
    </row>
    <row r="20" spans="1:13" ht="12.75">
      <c r="A20" s="72"/>
      <c r="B20" s="15" t="s">
        <v>1221</v>
      </c>
      <c r="C20" s="15"/>
      <c r="D20" s="22">
        <v>691</v>
      </c>
      <c r="E20" s="448">
        <v>513</v>
      </c>
      <c r="F20" s="22">
        <v>335</v>
      </c>
      <c r="G20" s="22">
        <v>156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</row>
    <row r="21" spans="1:13" ht="12.75">
      <c r="A21" s="72"/>
      <c r="B21" s="15" t="s">
        <v>1222</v>
      </c>
      <c r="C21" s="15"/>
      <c r="D21" s="22">
        <v>1331</v>
      </c>
      <c r="E21" s="448">
        <v>952</v>
      </c>
      <c r="F21" s="22">
        <v>392</v>
      </c>
      <c r="G21" s="22">
        <v>1083</v>
      </c>
      <c r="H21" s="22">
        <v>862</v>
      </c>
      <c r="I21" s="22">
        <v>651</v>
      </c>
      <c r="J21" s="22">
        <v>990</v>
      </c>
      <c r="K21" s="22">
        <v>758</v>
      </c>
      <c r="L21" s="22">
        <v>678</v>
      </c>
      <c r="M21" s="22">
        <v>924</v>
      </c>
    </row>
    <row r="22" spans="1:13" ht="12.75">
      <c r="A22" s="72"/>
      <c r="B22" s="15" t="s">
        <v>1223</v>
      </c>
      <c r="C22" s="15"/>
      <c r="D22" s="22">
        <v>0</v>
      </c>
      <c r="E22" s="448">
        <v>1572</v>
      </c>
      <c r="F22" s="22">
        <v>1248</v>
      </c>
      <c r="G22" s="22">
        <v>924</v>
      </c>
      <c r="H22" s="22">
        <v>671</v>
      </c>
      <c r="I22" s="22">
        <v>1226</v>
      </c>
      <c r="J22" s="22">
        <v>1134</v>
      </c>
      <c r="K22" s="22">
        <v>774</v>
      </c>
      <c r="L22" s="22">
        <v>519</v>
      </c>
      <c r="M22" s="22">
        <v>259</v>
      </c>
    </row>
    <row r="23" spans="1:13" ht="12.75">
      <c r="A23" s="458"/>
      <c r="B23" s="15" t="s">
        <v>1224</v>
      </c>
      <c r="C23" s="15"/>
      <c r="D23" s="22">
        <v>589</v>
      </c>
      <c r="E23" s="448">
        <v>675</v>
      </c>
      <c r="F23" s="22">
        <v>545</v>
      </c>
      <c r="G23" s="22">
        <v>946</v>
      </c>
      <c r="H23" s="22">
        <v>908</v>
      </c>
      <c r="I23" s="22">
        <v>893</v>
      </c>
      <c r="J23" s="22">
        <v>870</v>
      </c>
      <c r="K23" s="22">
        <v>857</v>
      </c>
      <c r="L23" s="22">
        <v>258</v>
      </c>
      <c r="M23" s="22">
        <v>536</v>
      </c>
    </row>
    <row r="24" spans="1:12" ht="12.75">
      <c r="A24" s="72"/>
      <c r="B24" s="72"/>
      <c r="C24" s="72"/>
      <c r="D24" s="71"/>
      <c r="E24" s="269"/>
      <c r="F24" s="71"/>
      <c r="G24" s="71"/>
      <c r="H24" s="71"/>
      <c r="I24" s="72"/>
      <c r="J24" s="72"/>
      <c r="K24" s="72"/>
      <c r="L24" s="72"/>
    </row>
    <row r="25" spans="1:12" ht="12.75">
      <c r="A25" s="72"/>
      <c r="B25" s="72"/>
      <c r="C25" s="72"/>
      <c r="D25" s="71"/>
      <c r="E25" s="269"/>
      <c r="F25" s="71"/>
      <c r="G25" s="71"/>
      <c r="H25" s="71"/>
      <c r="I25" s="72"/>
      <c r="J25" s="72"/>
      <c r="K25" s="72"/>
      <c r="L25" s="72"/>
    </row>
    <row r="26" spans="1:12" ht="12.75">
      <c r="A26" s="72"/>
      <c r="B26" s="72"/>
      <c r="C26" s="72"/>
      <c r="D26" s="71"/>
      <c r="E26" s="269"/>
      <c r="F26" s="71"/>
      <c r="G26" s="71"/>
      <c r="H26" s="71"/>
      <c r="I26" s="72"/>
      <c r="J26" s="72"/>
      <c r="K26" s="72"/>
      <c r="L26" s="72"/>
    </row>
    <row r="27" spans="1:12" ht="12.75">
      <c r="A27" s="72"/>
      <c r="B27" s="72"/>
      <c r="C27" s="72"/>
      <c r="D27" s="71"/>
      <c r="E27" s="269"/>
      <c r="F27" s="71"/>
      <c r="G27" s="71"/>
      <c r="H27" s="71"/>
      <c r="I27" s="72"/>
      <c r="J27" s="72"/>
      <c r="K27" s="72"/>
      <c r="L27" s="72"/>
    </row>
    <row r="28" spans="1:12" ht="12.75">
      <c r="A28" s="72"/>
      <c r="B28" s="72"/>
      <c r="C28" s="72"/>
      <c r="D28" s="71"/>
      <c r="E28" s="269"/>
      <c r="F28" s="71"/>
      <c r="G28" s="71"/>
      <c r="H28" s="71"/>
      <c r="I28" s="72"/>
      <c r="J28" s="72"/>
      <c r="K28" s="72"/>
      <c r="L28" s="72"/>
    </row>
    <row r="29" spans="1:12" ht="12.75">
      <c r="A29" s="72"/>
      <c r="B29" s="72"/>
      <c r="C29" s="72"/>
      <c r="D29" s="71"/>
      <c r="E29" s="269"/>
      <c r="F29" s="71"/>
      <c r="G29" s="71"/>
      <c r="H29" s="71"/>
      <c r="I29" s="72"/>
      <c r="J29" s="72"/>
      <c r="K29" s="72"/>
      <c r="L29" s="72"/>
    </row>
    <row r="30" spans="1:12" ht="12.75">
      <c r="A30" s="72"/>
      <c r="B30" s="72"/>
      <c r="C30" s="72"/>
      <c r="D30" s="71"/>
      <c r="E30" s="269"/>
      <c r="F30" s="71"/>
      <c r="G30" s="71"/>
      <c r="H30" s="71"/>
      <c r="I30" s="72"/>
      <c r="J30" s="72"/>
      <c r="K30" s="72"/>
      <c r="L30" s="72"/>
    </row>
    <row r="31" spans="1:12" ht="12.75">
      <c r="A31" s="72"/>
      <c r="B31" s="72"/>
      <c r="C31" s="72"/>
      <c r="D31" s="71"/>
      <c r="E31" s="269"/>
      <c r="F31" s="71"/>
      <c r="G31" s="71"/>
      <c r="H31" s="71"/>
      <c r="I31" s="72"/>
      <c r="J31" s="72"/>
      <c r="K31" s="72"/>
      <c r="L31" s="72"/>
    </row>
    <row r="32" spans="1:12" ht="12.75">
      <c r="A32" s="72"/>
      <c r="B32" s="72"/>
      <c r="C32" s="72"/>
      <c r="D32" s="71"/>
      <c r="E32" s="269"/>
      <c r="F32" s="71"/>
      <c r="G32" s="71"/>
      <c r="H32" s="71"/>
      <c r="I32" s="72"/>
      <c r="J32" s="72"/>
      <c r="K32" s="72"/>
      <c r="L32" s="72"/>
    </row>
    <row r="33" spans="1:12" ht="12.75">
      <c r="A33" s="72"/>
      <c r="B33" s="72"/>
      <c r="C33" s="72"/>
      <c r="D33" s="71"/>
      <c r="E33" s="269"/>
      <c r="F33" s="71"/>
      <c r="G33" s="71"/>
      <c r="H33" s="71"/>
      <c r="I33" s="72"/>
      <c r="J33" s="72"/>
      <c r="K33" s="72"/>
      <c r="L33" s="72"/>
    </row>
    <row r="34" spans="1:12" ht="12.75">
      <c r="A34" s="72"/>
      <c r="B34" s="72"/>
      <c r="C34" s="72"/>
      <c r="D34" s="71"/>
      <c r="E34" s="269"/>
      <c r="F34" s="71"/>
      <c r="G34" s="71"/>
      <c r="H34" s="71"/>
      <c r="I34" s="72"/>
      <c r="J34" s="72"/>
      <c r="K34" s="72"/>
      <c r="L34" s="72"/>
    </row>
    <row r="35" spans="1:12" ht="12.75">
      <c r="A35" s="72"/>
      <c r="B35" s="72"/>
      <c r="C35" s="72"/>
      <c r="D35" s="71"/>
      <c r="E35" s="269"/>
      <c r="F35" s="71"/>
      <c r="G35" s="71"/>
      <c r="H35" s="71"/>
      <c r="I35" s="72"/>
      <c r="J35" s="72"/>
      <c r="K35" s="72"/>
      <c r="L35" s="72"/>
    </row>
    <row r="36" spans="1:12" ht="12.75">
      <c r="A36" s="72"/>
      <c r="B36" s="72"/>
      <c r="C36" s="72"/>
      <c r="D36" s="71"/>
      <c r="E36" s="269"/>
      <c r="F36" s="71"/>
      <c r="G36" s="71"/>
      <c r="H36" s="71"/>
      <c r="I36" s="72"/>
      <c r="J36" s="72"/>
      <c r="K36" s="72"/>
      <c r="L36" s="72"/>
    </row>
    <row r="37" spans="1:12" ht="12.75">
      <c r="A37" s="72"/>
      <c r="B37" s="72"/>
      <c r="C37" s="72"/>
      <c r="D37" s="71"/>
      <c r="E37" s="269"/>
      <c r="F37" s="71"/>
      <c r="G37" s="71"/>
      <c r="H37" s="71"/>
      <c r="I37" s="72"/>
      <c r="J37" s="72"/>
      <c r="K37" s="72"/>
      <c r="L37" s="72"/>
    </row>
    <row r="38" spans="1:12" ht="12.75">
      <c r="A38" s="72"/>
      <c r="B38" s="72"/>
      <c r="C38" s="72"/>
      <c r="D38" s="71"/>
      <c r="E38" s="269"/>
      <c r="F38" s="71"/>
      <c r="G38" s="71"/>
      <c r="H38" s="71"/>
      <c r="I38" s="72"/>
      <c r="J38" s="72"/>
      <c r="K38" s="72"/>
      <c r="L38" s="72"/>
    </row>
    <row r="39" spans="1:12" ht="12.75">
      <c r="A39" s="72"/>
      <c r="B39" s="72"/>
      <c r="C39" s="72"/>
      <c r="D39" s="71"/>
      <c r="E39" s="269"/>
      <c r="F39" s="71"/>
      <c r="G39" s="71"/>
      <c r="H39" s="71"/>
      <c r="I39" s="72"/>
      <c r="J39" s="72"/>
      <c r="K39" s="72"/>
      <c r="L39" s="72"/>
    </row>
    <row r="40" spans="1:12" ht="12.75">
      <c r="A40" s="170"/>
      <c r="B40" s="72"/>
      <c r="C40" s="72"/>
      <c r="D40" s="71"/>
      <c r="E40" s="269"/>
      <c r="F40" s="269"/>
      <c r="G40" s="269"/>
      <c r="H40" s="269"/>
      <c r="I40" s="72"/>
      <c r="J40" s="72"/>
      <c r="K40" s="72"/>
      <c r="L40" s="269"/>
    </row>
    <row r="41" spans="1:12" ht="12.75">
      <c r="A41" s="72"/>
      <c r="B41" s="72"/>
      <c r="C41" s="72"/>
      <c r="D41" s="71"/>
      <c r="E41" s="269"/>
      <c r="F41" s="269"/>
      <c r="G41" s="269"/>
      <c r="H41" s="269"/>
      <c r="I41" s="72"/>
      <c r="J41" s="72"/>
      <c r="K41" s="72"/>
      <c r="L41" s="269"/>
    </row>
    <row r="42" spans="1:13" ht="12.75">
      <c r="A42" s="440" t="s">
        <v>1225</v>
      </c>
      <c r="B42" s="440"/>
      <c r="C42" s="72"/>
      <c r="D42" s="269" t="s">
        <v>1226</v>
      </c>
      <c r="E42" s="269" t="s">
        <v>128</v>
      </c>
      <c r="F42" s="269" t="s">
        <v>128</v>
      </c>
      <c r="G42" s="269" t="s">
        <v>128</v>
      </c>
      <c r="H42" s="269" t="s">
        <v>128</v>
      </c>
      <c r="I42" s="269" t="s">
        <v>128</v>
      </c>
      <c r="J42" s="269" t="s">
        <v>128</v>
      </c>
      <c r="K42" s="269" t="s">
        <v>128</v>
      </c>
      <c r="L42" s="269" t="s">
        <v>128</v>
      </c>
      <c r="M42" s="269" t="s">
        <v>128</v>
      </c>
    </row>
    <row r="43" spans="1:13" ht="12.75">
      <c r="A43" s="440"/>
      <c r="B43" s="440"/>
      <c r="C43" s="72"/>
      <c r="D43" s="459" t="s">
        <v>584</v>
      </c>
      <c r="E43" s="459" t="s">
        <v>585</v>
      </c>
      <c r="F43" s="459" t="s">
        <v>586</v>
      </c>
      <c r="G43" s="459" t="s">
        <v>1212</v>
      </c>
      <c r="H43" s="459" t="s">
        <v>588</v>
      </c>
      <c r="I43" s="459" t="s">
        <v>589</v>
      </c>
      <c r="J43" s="459" t="s">
        <v>590</v>
      </c>
      <c r="K43" s="459" t="s">
        <v>591</v>
      </c>
      <c r="L43" s="459" t="s">
        <v>592</v>
      </c>
      <c r="M43" s="459" t="s">
        <v>393</v>
      </c>
    </row>
    <row r="44" spans="1:13" ht="12.75">
      <c r="A44" s="72"/>
      <c r="B44" s="72"/>
      <c r="C44" s="72"/>
      <c r="D44" s="71"/>
      <c r="E44" s="269"/>
      <c r="F44" s="71"/>
      <c r="G44" s="71"/>
      <c r="H44" s="71"/>
      <c r="I44" s="71"/>
      <c r="J44" s="71"/>
      <c r="K44" s="71"/>
      <c r="L44" s="71"/>
      <c r="M44" s="71"/>
    </row>
    <row r="45" spans="1:13" ht="12.75">
      <c r="A45" s="72"/>
      <c r="B45" s="15" t="s">
        <v>1227</v>
      </c>
      <c r="C45" s="15"/>
      <c r="D45" s="22">
        <v>79</v>
      </c>
      <c r="E45" s="256">
        <v>0</v>
      </c>
      <c r="F45" s="22">
        <v>0</v>
      </c>
      <c r="G45" s="22">
        <v>0</v>
      </c>
      <c r="H45" s="22">
        <v>6</v>
      </c>
      <c r="I45" s="22">
        <v>56</v>
      </c>
      <c r="J45" s="22">
        <v>122</v>
      </c>
      <c r="K45" s="22">
        <v>177</v>
      </c>
      <c r="L45" s="22">
        <v>228</v>
      </c>
      <c r="M45" s="22">
        <v>158</v>
      </c>
    </row>
    <row r="46" spans="1:13" ht="12.75">
      <c r="A46" s="460"/>
      <c r="B46" s="15" t="s">
        <v>1228</v>
      </c>
      <c r="C46" s="15"/>
      <c r="D46" s="22">
        <v>69</v>
      </c>
      <c r="E46" s="256">
        <v>0</v>
      </c>
      <c r="F46" s="22">
        <v>0</v>
      </c>
      <c r="G46" s="22">
        <v>0</v>
      </c>
      <c r="H46" s="22">
        <v>2</v>
      </c>
      <c r="I46" s="22">
        <v>36</v>
      </c>
      <c r="J46" s="22">
        <v>104</v>
      </c>
      <c r="K46" s="22">
        <v>126</v>
      </c>
      <c r="L46" s="22">
        <v>193</v>
      </c>
      <c r="M46" s="22">
        <v>127</v>
      </c>
    </row>
    <row r="47" spans="1:13" ht="12.75">
      <c r="A47" s="72"/>
      <c r="B47" s="15" t="s">
        <v>1229</v>
      </c>
      <c r="C47" s="15"/>
      <c r="D47" s="22">
        <v>10</v>
      </c>
      <c r="E47" s="256">
        <v>0</v>
      </c>
      <c r="F47" s="22">
        <v>0</v>
      </c>
      <c r="G47" s="22">
        <v>0</v>
      </c>
      <c r="H47" s="22">
        <v>4</v>
      </c>
      <c r="I47" s="22">
        <v>20</v>
      </c>
      <c r="J47" s="22">
        <v>18</v>
      </c>
      <c r="K47" s="22">
        <v>51</v>
      </c>
      <c r="L47" s="22">
        <v>35</v>
      </c>
      <c r="M47" s="22">
        <v>31</v>
      </c>
    </row>
    <row r="48" spans="2:13" ht="12.75">
      <c r="B48" s="15" t="s">
        <v>1230</v>
      </c>
      <c r="C48" s="15"/>
      <c r="D48" s="22">
        <v>7316</v>
      </c>
      <c r="E48" s="256">
        <v>9423</v>
      </c>
      <c r="F48" s="22">
        <v>9929</v>
      </c>
      <c r="G48" s="22">
        <v>13689</v>
      </c>
      <c r="H48" s="22">
        <v>13714</v>
      </c>
      <c r="I48" s="22">
        <v>10756</v>
      </c>
      <c r="J48" s="22">
        <v>9978</v>
      </c>
      <c r="K48" s="22">
        <v>9032</v>
      </c>
      <c r="L48" s="22">
        <v>9220</v>
      </c>
      <c r="M48" s="22">
        <v>8728</v>
      </c>
    </row>
    <row r="49" spans="2:13" ht="12.75">
      <c r="B49" s="15" t="s">
        <v>1231</v>
      </c>
      <c r="C49" s="15"/>
      <c r="D49" s="22">
        <v>4071</v>
      </c>
      <c r="E49" s="256">
        <v>4686</v>
      </c>
      <c r="F49" s="22">
        <v>5164</v>
      </c>
      <c r="G49" s="22">
        <v>8104</v>
      </c>
      <c r="H49" s="22">
        <v>8671</v>
      </c>
      <c r="I49" s="22">
        <v>6283</v>
      </c>
      <c r="J49" s="22">
        <v>5386</v>
      </c>
      <c r="K49" s="22">
        <v>4383</v>
      </c>
      <c r="L49" s="22">
        <v>5091</v>
      </c>
      <c r="M49" s="22">
        <v>4760</v>
      </c>
    </row>
    <row r="50" spans="2:13" ht="12.75">
      <c r="B50" s="15" t="s">
        <v>1232</v>
      </c>
      <c r="C50" s="15"/>
      <c r="D50" s="22">
        <v>3255</v>
      </c>
      <c r="E50" s="256">
        <v>4737</v>
      </c>
      <c r="F50" s="22">
        <v>4765</v>
      </c>
      <c r="G50" s="22">
        <v>5585</v>
      </c>
      <c r="H50" s="22">
        <v>5048</v>
      </c>
      <c r="I50" s="22">
        <v>4493</v>
      </c>
      <c r="J50" s="22">
        <v>4612</v>
      </c>
      <c r="K50" s="22">
        <v>4700</v>
      </c>
      <c r="L50" s="22">
        <v>4164</v>
      </c>
      <c r="M50" s="22">
        <v>3999</v>
      </c>
    </row>
    <row r="51" spans="2:13" ht="12.75">
      <c r="B51" s="15" t="s">
        <v>1233</v>
      </c>
      <c r="C51" s="15"/>
      <c r="D51" s="22">
        <v>3185</v>
      </c>
      <c r="E51" s="256">
        <v>3443</v>
      </c>
      <c r="F51" s="22">
        <v>3868</v>
      </c>
      <c r="G51" s="22">
        <v>4596</v>
      </c>
      <c r="H51" s="22">
        <v>4794</v>
      </c>
      <c r="I51" s="22">
        <v>4057</v>
      </c>
      <c r="J51" s="22">
        <v>4239</v>
      </c>
      <c r="K51" s="22">
        <v>3513</v>
      </c>
      <c r="L51" s="22">
        <v>3269</v>
      </c>
      <c r="M51" s="22">
        <v>2881</v>
      </c>
    </row>
    <row r="52" spans="2:13" ht="12.75">
      <c r="B52" s="15" t="s">
        <v>1234</v>
      </c>
      <c r="C52" s="15"/>
      <c r="D52" s="22">
        <v>477</v>
      </c>
      <c r="E52" s="256">
        <v>498</v>
      </c>
      <c r="F52" s="22">
        <v>493</v>
      </c>
      <c r="G52" s="22">
        <v>456</v>
      </c>
      <c r="H52" s="22">
        <v>435</v>
      </c>
      <c r="I52" s="22">
        <v>523</v>
      </c>
      <c r="J52" s="22">
        <v>417</v>
      </c>
      <c r="K52" s="22">
        <v>364</v>
      </c>
      <c r="L52" s="22">
        <v>345</v>
      </c>
      <c r="M52" s="22">
        <v>366</v>
      </c>
    </row>
    <row r="53" spans="2:13" ht="12.75">
      <c r="B53" s="15" t="s">
        <v>1235</v>
      </c>
      <c r="C53" s="15"/>
      <c r="D53" s="22">
        <v>86</v>
      </c>
      <c r="E53" s="256">
        <v>509</v>
      </c>
      <c r="F53" s="22">
        <v>836</v>
      </c>
      <c r="G53" s="22">
        <v>605</v>
      </c>
      <c r="H53" s="22">
        <v>630</v>
      </c>
      <c r="I53" s="22">
        <v>536</v>
      </c>
      <c r="J53" s="22">
        <v>367</v>
      </c>
      <c r="K53" s="22">
        <v>297</v>
      </c>
      <c r="L53" s="22">
        <v>252</v>
      </c>
      <c r="M53" s="22">
        <v>285</v>
      </c>
    </row>
    <row r="54" spans="2:13" ht="12.75">
      <c r="B54" s="15" t="s">
        <v>1236</v>
      </c>
      <c r="C54" s="15"/>
      <c r="D54" s="22">
        <v>146</v>
      </c>
      <c r="E54" s="256">
        <v>345</v>
      </c>
      <c r="F54" s="22">
        <v>166</v>
      </c>
      <c r="G54" s="22">
        <v>133</v>
      </c>
      <c r="H54" s="22">
        <v>1</v>
      </c>
      <c r="I54" s="22">
        <v>0</v>
      </c>
      <c r="J54" s="22">
        <v>16</v>
      </c>
      <c r="K54" s="22">
        <v>24</v>
      </c>
      <c r="L54" s="22">
        <v>35</v>
      </c>
      <c r="M54" s="22">
        <v>291</v>
      </c>
    </row>
    <row r="55" spans="2:13" ht="12.75">
      <c r="B55" s="15" t="s">
        <v>1237</v>
      </c>
      <c r="C55" s="15"/>
      <c r="D55" s="22">
        <v>0</v>
      </c>
      <c r="E55" s="256">
        <v>0</v>
      </c>
      <c r="F55" s="22">
        <v>0</v>
      </c>
      <c r="G55" s="22">
        <v>0</v>
      </c>
      <c r="H55" s="22">
        <v>19</v>
      </c>
      <c r="I55" s="22">
        <v>0</v>
      </c>
      <c r="J55" s="22">
        <v>9</v>
      </c>
      <c r="K55" s="22">
        <v>0</v>
      </c>
      <c r="L55" s="22">
        <v>0</v>
      </c>
      <c r="M55" s="22">
        <v>0</v>
      </c>
    </row>
    <row r="56" spans="2:13" ht="12.75">
      <c r="B56" s="15" t="s">
        <v>1238</v>
      </c>
      <c r="C56" s="15"/>
      <c r="D56" s="22">
        <v>-651</v>
      </c>
      <c r="E56" s="256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171</v>
      </c>
    </row>
    <row r="57" spans="2:13" ht="12.75">
      <c r="B57" s="15" t="s">
        <v>1239</v>
      </c>
      <c r="C57" s="15"/>
      <c r="D57" s="22">
        <v>241</v>
      </c>
      <c r="E57" s="256">
        <v>652</v>
      </c>
      <c r="F57" s="22">
        <v>411</v>
      </c>
      <c r="G57" s="22">
        <v>525</v>
      </c>
      <c r="H57" s="22">
        <v>758</v>
      </c>
      <c r="I57" s="22">
        <v>885</v>
      </c>
      <c r="J57" s="22">
        <v>910</v>
      </c>
      <c r="K57" s="22">
        <v>160</v>
      </c>
      <c r="L57" s="22">
        <v>0</v>
      </c>
      <c r="M57" s="22">
        <v>33</v>
      </c>
    </row>
    <row r="58" spans="2:13" ht="12.75">
      <c r="B58" s="15" t="s">
        <v>1240</v>
      </c>
      <c r="C58" s="15"/>
      <c r="D58" s="22">
        <v>80</v>
      </c>
      <c r="E58" s="256">
        <v>105</v>
      </c>
      <c r="F58" s="22">
        <v>132</v>
      </c>
      <c r="G58" s="22">
        <v>417</v>
      </c>
      <c r="H58" s="22">
        <v>132</v>
      </c>
      <c r="I58" s="22">
        <v>187</v>
      </c>
      <c r="J58" s="22">
        <v>751</v>
      </c>
      <c r="K58" s="22">
        <v>141</v>
      </c>
      <c r="L58" s="22">
        <v>151</v>
      </c>
      <c r="M58" s="22">
        <v>435</v>
      </c>
    </row>
    <row r="59" spans="2:13" ht="12.75">
      <c r="B59" s="15" t="s">
        <v>1241</v>
      </c>
      <c r="C59" s="15"/>
      <c r="D59" s="22">
        <v>2</v>
      </c>
      <c r="E59" s="256">
        <v>2</v>
      </c>
      <c r="F59" s="22">
        <v>3</v>
      </c>
      <c r="G59" s="22">
        <v>-6</v>
      </c>
      <c r="H59" s="22">
        <v>0</v>
      </c>
      <c r="I59" s="22">
        <v>0</v>
      </c>
      <c r="J59" s="22">
        <v>0</v>
      </c>
      <c r="K59" s="22">
        <v>5</v>
      </c>
      <c r="L59" s="22">
        <v>0</v>
      </c>
      <c r="M59" s="22">
        <v>0</v>
      </c>
    </row>
    <row r="60" spans="2:13" ht="12.75">
      <c r="B60" s="15" t="s">
        <v>1242</v>
      </c>
      <c r="C60" s="15"/>
      <c r="D60" s="22">
        <v>0</v>
      </c>
      <c r="E60" s="256">
        <v>18</v>
      </c>
      <c r="F60" s="22">
        <v>89</v>
      </c>
      <c r="G60" s="22">
        <v>79</v>
      </c>
      <c r="H60" s="22">
        <v>57</v>
      </c>
      <c r="I60" s="22">
        <v>43</v>
      </c>
      <c r="J60" s="22">
        <v>109</v>
      </c>
      <c r="K60" s="22">
        <v>77</v>
      </c>
      <c r="L60" s="22">
        <v>52</v>
      </c>
      <c r="M60" s="22">
        <v>26</v>
      </c>
    </row>
    <row r="61" spans="2:13" ht="12.75">
      <c r="B61" s="15" t="s">
        <v>1243</v>
      </c>
      <c r="C61" s="15"/>
      <c r="D61" s="22">
        <v>22</v>
      </c>
      <c r="E61" s="256">
        <v>35</v>
      </c>
      <c r="F61" s="22">
        <v>32</v>
      </c>
      <c r="G61" s="22">
        <v>35</v>
      </c>
      <c r="H61" s="22">
        <v>33</v>
      </c>
      <c r="I61" s="22">
        <v>25</v>
      </c>
      <c r="J61" s="22">
        <v>23</v>
      </c>
      <c r="K61" s="22">
        <v>23</v>
      </c>
      <c r="L61" s="22">
        <v>22</v>
      </c>
      <c r="M61" s="22">
        <v>22</v>
      </c>
    </row>
    <row r="62" spans="2:13" ht="12.75">
      <c r="B62" s="15" t="s">
        <v>1244</v>
      </c>
      <c r="C62" s="15"/>
      <c r="D62" s="461">
        <v>-20</v>
      </c>
      <c r="E62" s="256">
        <v>-51</v>
      </c>
      <c r="F62" s="22">
        <v>-118</v>
      </c>
      <c r="G62" s="22">
        <v>-120</v>
      </c>
      <c r="H62" s="22">
        <v>-90</v>
      </c>
      <c r="I62" s="22">
        <v>-68</v>
      </c>
      <c r="J62" s="22">
        <v>-132</v>
      </c>
      <c r="K62" s="22">
        <v>-99</v>
      </c>
      <c r="L62" s="22">
        <v>-42</v>
      </c>
      <c r="M62" s="22">
        <v>-47</v>
      </c>
    </row>
    <row r="63" spans="2:13" ht="12.75">
      <c r="B63" s="15" t="s">
        <v>1245</v>
      </c>
      <c r="C63" s="15"/>
      <c r="D63" s="461">
        <v>0</v>
      </c>
      <c r="E63" s="256">
        <v>250</v>
      </c>
      <c r="F63" s="22">
        <v>119</v>
      </c>
      <c r="G63" s="22">
        <v>63</v>
      </c>
      <c r="H63" s="22">
        <v>0</v>
      </c>
      <c r="I63" s="22">
        <v>0</v>
      </c>
      <c r="J63" s="22">
        <v>0</v>
      </c>
      <c r="K63" s="22">
        <v>63</v>
      </c>
      <c r="L63" s="22">
        <v>35</v>
      </c>
      <c r="M63" s="22">
        <v>98</v>
      </c>
    </row>
    <row r="64" spans="2:13" ht="12.75">
      <c r="B64" s="15" t="s">
        <v>1246</v>
      </c>
      <c r="C64" s="15"/>
      <c r="D64" s="15">
        <v>445</v>
      </c>
      <c r="E64" s="256">
        <v>878</v>
      </c>
      <c r="F64" s="22">
        <v>-224</v>
      </c>
      <c r="G64" s="22">
        <v>-14</v>
      </c>
      <c r="H64" s="22">
        <v>-295</v>
      </c>
      <c r="I64" s="22">
        <v>6</v>
      </c>
      <c r="J64" s="22">
        <v>-376</v>
      </c>
      <c r="K64" s="22">
        <v>406</v>
      </c>
      <c r="L64" s="22">
        <v>104</v>
      </c>
      <c r="M64" s="22">
        <v>40</v>
      </c>
    </row>
    <row r="65" spans="2:13" ht="12.75">
      <c r="B65" s="15" t="s">
        <v>1247</v>
      </c>
      <c r="C65" s="15"/>
      <c r="D65" s="15">
        <v>25</v>
      </c>
      <c r="E65" s="256">
        <v>13</v>
      </c>
      <c r="F65" s="22">
        <v>581</v>
      </c>
      <c r="G65" s="22">
        <v>5</v>
      </c>
      <c r="H65" s="22">
        <v>0</v>
      </c>
      <c r="I65" s="22">
        <v>0</v>
      </c>
      <c r="J65" s="22">
        <v>8</v>
      </c>
      <c r="K65" s="22">
        <v>0</v>
      </c>
      <c r="L65" s="22">
        <v>9</v>
      </c>
      <c r="M65" s="22">
        <v>0</v>
      </c>
    </row>
    <row r="66" spans="2:13" ht="12.75">
      <c r="B66" s="15" t="s">
        <v>1248</v>
      </c>
      <c r="C66" s="15"/>
      <c r="D66" s="15">
        <v>281</v>
      </c>
      <c r="E66" s="256">
        <v>130</v>
      </c>
      <c r="F66" s="22">
        <v>282</v>
      </c>
      <c r="G66" s="22">
        <v>47</v>
      </c>
      <c r="H66" s="22">
        <v>16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</row>
    <row r="67" spans="2:13" ht="12.75">
      <c r="B67" s="15" t="s">
        <v>1249</v>
      </c>
      <c r="C67" s="15"/>
      <c r="D67" s="15">
        <v>-256</v>
      </c>
      <c r="E67" s="256">
        <v>-117</v>
      </c>
      <c r="F67" s="22">
        <v>299</v>
      </c>
      <c r="G67" s="22">
        <v>-42</v>
      </c>
      <c r="H67" s="22">
        <v>-16</v>
      </c>
      <c r="I67" s="22">
        <v>0</v>
      </c>
      <c r="J67" s="22">
        <v>8</v>
      </c>
      <c r="K67" s="22">
        <v>0</v>
      </c>
      <c r="L67" s="22">
        <v>9</v>
      </c>
      <c r="M67" s="22">
        <v>0</v>
      </c>
    </row>
    <row r="68" spans="2:13" ht="12.75">
      <c r="B68" s="15" t="s">
        <v>1250</v>
      </c>
      <c r="C68" s="15"/>
      <c r="D68" s="15">
        <v>189</v>
      </c>
      <c r="E68" s="256">
        <v>761</v>
      </c>
      <c r="F68" s="22">
        <v>75</v>
      </c>
      <c r="G68" s="22">
        <v>-56</v>
      </c>
      <c r="H68" s="22">
        <v>-311</v>
      </c>
      <c r="I68" s="22">
        <v>6</v>
      </c>
      <c r="J68" s="22">
        <v>-369</v>
      </c>
      <c r="K68" s="22">
        <v>406</v>
      </c>
      <c r="L68" s="22">
        <v>113</v>
      </c>
      <c r="M68" s="22">
        <v>40</v>
      </c>
    </row>
    <row r="69" spans="2:13" ht="12.75">
      <c r="B69" s="15" t="s">
        <v>1251</v>
      </c>
      <c r="C69" s="15"/>
      <c r="D69" s="15">
        <v>189</v>
      </c>
      <c r="E69" s="256">
        <v>1011</v>
      </c>
      <c r="F69" s="22">
        <v>194</v>
      </c>
      <c r="G69" s="22">
        <v>7</v>
      </c>
      <c r="H69" s="22">
        <v>-311</v>
      </c>
      <c r="I69" s="22">
        <v>6</v>
      </c>
      <c r="J69" s="22">
        <v>-369</v>
      </c>
      <c r="K69" s="22">
        <v>469</v>
      </c>
      <c r="L69" s="22">
        <v>148</v>
      </c>
      <c r="M69" s="22">
        <v>138</v>
      </c>
    </row>
    <row r="70" spans="5:6" ht="12.75">
      <c r="E70" s="226"/>
      <c r="F70" s="147"/>
    </row>
    <row r="71" spans="5:6" ht="12.75">
      <c r="E71" s="226"/>
      <c r="F71" s="147"/>
    </row>
    <row r="72" spans="5:12" ht="12.75">
      <c r="E72" s="226"/>
      <c r="F72" s="147"/>
      <c r="L72" s="73"/>
    </row>
    <row r="73" spans="5:6" ht="12.75">
      <c r="E73" s="226"/>
      <c r="F73" s="147"/>
    </row>
    <row r="74" spans="5:6" ht="12.75">
      <c r="E74" s="226"/>
      <c r="F74" s="147"/>
    </row>
    <row r="75" spans="5:6" ht="12.75">
      <c r="E75" s="226"/>
      <c r="F75" s="147"/>
    </row>
    <row r="76" ht="12.75">
      <c r="F76" s="147"/>
    </row>
    <row r="77" ht="12.75">
      <c r="F77" s="147"/>
    </row>
    <row r="78" ht="12.75">
      <c r="F78" s="147"/>
    </row>
    <row r="79" ht="12.75">
      <c r="F79" s="147"/>
    </row>
    <row r="80" ht="12.75">
      <c r="F80" s="147"/>
    </row>
    <row r="81" ht="12.75">
      <c r="F81" s="147"/>
    </row>
    <row r="82" ht="12.75">
      <c r="F82" s="147"/>
    </row>
  </sheetData>
  <sheetProtection selectLockedCells="1" selectUnlockedCells="1"/>
  <printOptions/>
  <pageMargins left="0.24027777777777778" right="0.3" top="1" bottom="1" header="0.5118055555555555" footer="0.5118055555555555"/>
  <pageSetup fitToHeight="0" fitToWidth="1" horizontalDpi="300" verticalDpi="3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0"/>
  </sheetPr>
  <dimension ref="A1:L35"/>
  <sheetViews>
    <sheetView workbookViewId="0" topLeftCell="A1">
      <selection activeCell="J12" sqref="J12"/>
    </sheetView>
  </sheetViews>
  <sheetFormatPr defaultColWidth="9.140625" defaultRowHeight="12.75"/>
  <cols>
    <col min="1" max="1" width="11.421875" style="0" customWidth="1"/>
    <col min="2" max="2" width="11.7109375" style="0" customWidth="1"/>
    <col min="3" max="3" width="8.7109375" style="0" customWidth="1"/>
    <col min="5" max="5" width="10.00390625" style="0" customWidth="1"/>
    <col min="6" max="6" width="10.7109375" style="0" customWidth="1"/>
    <col min="8" max="8" width="11.8515625" style="0" customWidth="1"/>
    <col min="9" max="9" width="10.7109375" style="462" customWidth="1"/>
    <col min="10" max="10" width="13.28125" style="0" customWidth="1"/>
  </cols>
  <sheetData>
    <row r="1" spans="1:12" ht="12.75">
      <c r="A1" s="148">
        <v>3</v>
      </c>
      <c r="B1" s="148" t="s">
        <v>6</v>
      </c>
      <c r="C1" s="148"/>
      <c r="D1" s="4"/>
      <c r="E1" s="4"/>
      <c r="F1" s="4"/>
      <c r="G1" s="463"/>
      <c r="H1" s="168"/>
      <c r="I1" s="464"/>
      <c r="J1" s="168"/>
      <c r="K1" s="465"/>
      <c r="L1" s="4"/>
    </row>
    <row r="2" spans="1:12" ht="12.75">
      <c r="A2" s="168"/>
      <c r="B2" s="183"/>
      <c r="C2" s="183"/>
      <c r="D2" s="183"/>
      <c r="E2" s="183"/>
      <c r="F2" s="183"/>
      <c r="G2" s="184"/>
      <c r="H2" s="183"/>
      <c r="I2" s="466"/>
      <c r="J2" s="183"/>
      <c r="K2" s="184"/>
      <c r="L2" s="168"/>
    </row>
    <row r="3" spans="1:12" ht="12.75">
      <c r="A3" s="8" t="s">
        <v>1252</v>
      </c>
      <c r="B3" s="183"/>
      <c r="C3" s="183"/>
      <c r="D3" s="183"/>
      <c r="E3" s="183"/>
      <c r="F3" s="183" t="s">
        <v>1253</v>
      </c>
      <c r="G3" s="184"/>
      <c r="H3" s="183"/>
      <c r="I3" s="466"/>
      <c r="J3" s="183"/>
      <c r="K3" s="184" t="s">
        <v>128</v>
      </c>
      <c r="L3" s="168"/>
    </row>
    <row r="4" spans="1:12" ht="12.75">
      <c r="A4" s="168"/>
      <c r="B4" s="183"/>
      <c r="C4" s="183"/>
      <c r="D4" s="183"/>
      <c r="E4" s="183"/>
      <c r="F4" s="183"/>
      <c r="G4" s="184"/>
      <c r="H4" s="183"/>
      <c r="I4" s="466"/>
      <c r="J4" s="183"/>
      <c r="K4" s="184"/>
      <c r="L4" s="168"/>
    </row>
    <row r="5" spans="1:12" ht="12.75">
      <c r="A5" s="185"/>
      <c r="B5" s="186"/>
      <c r="C5" s="186"/>
      <c r="D5" s="186" t="s">
        <v>496</v>
      </c>
      <c r="E5" s="186"/>
      <c r="F5" s="186"/>
      <c r="G5" s="187"/>
      <c r="H5" s="186"/>
      <c r="I5" s="467" t="s">
        <v>497</v>
      </c>
      <c r="J5" s="186"/>
      <c r="K5" s="187"/>
      <c r="L5" s="195"/>
    </row>
    <row r="6" spans="1:12" ht="12.75">
      <c r="A6" s="189" t="s">
        <v>498</v>
      </c>
      <c r="B6" s="190" t="s">
        <v>499</v>
      </c>
      <c r="C6" s="190" t="s">
        <v>500</v>
      </c>
      <c r="D6" s="190" t="s">
        <v>501</v>
      </c>
      <c r="E6" s="190" t="s">
        <v>1254</v>
      </c>
      <c r="F6" s="190" t="s">
        <v>1255</v>
      </c>
      <c r="G6" s="193" t="s">
        <v>503</v>
      </c>
      <c r="H6" s="190" t="s">
        <v>1256</v>
      </c>
      <c r="I6" s="468" t="s">
        <v>1257</v>
      </c>
      <c r="J6" s="190" t="s">
        <v>506</v>
      </c>
      <c r="K6" s="193" t="s">
        <v>507</v>
      </c>
      <c r="L6" s="195"/>
    </row>
    <row r="7" spans="1:12" ht="12.75">
      <c r="A7" s="196"/>
      <c r="B7" s="197" t="s">
        <v>1258</v>
      </c>
      <c r="C7" s="197"/>
      <c r="D7" s="197"/>
      <c r="E7" s="197"/>
      <c r="F7" s="197"/>
      <c r="G7" s="199" t="s">
        <v>510</v>
      </c>
      <c r="H7" s="197"/>
      <c r="I7" s="469"/>
      <c r="J7" s="197" t="s">
        <v>1259</v>
      </c>
      <c r="K7" s="199" t="s">
        <v>510</v>
      </c>
      <c r="L7" s="195"/>
    </row>
    <row r="8" spans="1:12" ht="12.75">
      <c r="A8" s="470"/>
      <c r="B8" s="471"/>
      <c r="C8" s="471"/>
      <c r="D8" s="471"/>
      <c r="E8" s="471"/>
      <c r="F8" s="471"/>
      <c r="G8" s="472"/>
      <c r="H8" s="471"/>
      <c r="I8" s="473"/>
      <c r="J8" s="471"/>
      <c r="K8" s="472"/>
      <c r="L8" s="168"/>
    </row>
    <row r="9" spans="1:12" ht="12.75">
      <c r="A9" s="474" t="s">
        <v>1260</v>
      </c>
      <c r="B9" s="126">
        <v>6184.97</v>
      </c>
      <c r="C9" s="126">
        <v>53.97</v>
      </c>
      <c r="D9" s="126">
        <v>243.99</v>
      </c>
      <c r="E9" s="126">
        <v>901.06</v>
      </c>
      <c r="F9" s="126">
        <v>0</v>
      </c>
      <c r="G9" s="205">
        <f>SUM(B9:F9)</f>
        <v>7383.99</v>
      </c>
      <c r="H9" s="126">
        <v>6748.12</v>
      </c>
      <c r="I9" s="475">
        <v>199.55</v>
      </c>
      <c r="J9" s="126">
        <v>635.87</v>
      </c>
      <c r="K9" s="205">
        <f>SUM(H9+J9)</f>
        <v>7383.99</v>
      </c>
      <c r="L9" s="168"/>
    </row>
    <row r="10" spans="1:12" ht="12.75">
      <c r="A10" s="476"/>
      <c r="B10" s="126"/>
      <c r="C10" s="126"/>
      <c r="D10" s="126"/>
      <c r="E10" s="126"/>
      <c r="F10" s="126"/>
      <c r="G10" s="205"/>
      <c r="H10" s="477"/>
      <c r="I10" s="475"/>
      <c r="J10" s="126"/>
      <c r="K10" s="205"/>
      <c r="L10" s="168"/>
    </row>
    <row r="11" spans="1:12" ht="12.75">
      <c r="A11" s="474" t="s">
        <v>1261</v>
      </c>
      <c r="B11" s="126">
        <v>37519.66</v>
      </c>
      <c r="C11" s="126">
        <v>129.24</v>
      </c>
      <c r="D11" s="126">
        <v>1314.2</v>
      </c>
      <c r="E11" s="126">
        <v>1834.35</v>
      </c>
      <c r="F11" s="126">
        <v>0</v>
      </c>
      <c r="G11" s="205">
        <f>SUM(B11:F11)</f>
        <v>40797.450000000004</v>
      </c>
      <c r="H11" s="126">
        <v>38541.35</v>
      </c>
      <c r="I11" s="475">
        <v>179.21</v>
      </c>
      <c r="J11" s="126">
        <v>2256.1</v>
      </c>
      <c r="K11" s="205">
        <f>SUM(H11+J11)</f>
        <v>40797.45</v>
      </c>
      <c r="L11" s="168"/>
    </row>
    <row r="12" spans="1:12" ht="12.75">
      <c r="A12" s="474"/>
      <c r="B12" s="126"/>
      <c r="C12" s="126"/>
      <c r="D12" s="126"/>
      <c r="E12" s="126"/>
      <c r="F12" s="126"/>
      <c r="G12" s="205"/>
      <c r="H12" s="126"/>
      <c r="I12" s="475"/>
      <c r="J12" s="126"/>
      <c r="K12" s="205"/>
      <c r="L12" s="168"/>
    </row>
    <row r="13" spans="1:12" ht="12.75">
      <c r="A13" s="478"/>
      <c r="B13" s="479"/>
      <c r="C13" s="479"/>
      <c r="D13" s="479"/>
      <c r="E13" s="479"/>
      <c r="F13" s="479"/>
      <c r="G13" s="480"/>
      <c r="H13" s="479"/>
      <c r="I13" s="481"/>
      <c r="J13" s="479"/>
      <c r="K13" s="480"/>
      <c r="L13" s="168"/>
    </row>
    <row r="14" spans="1:12" ht="12.75">
      <c r="A14" s="482"/>
      <c r="B14" s="126"/>
      <c r="C14" s="126"/>
      <c r="D14" s="126"/>
      <c r="E14" s="126"/>
      <c r="F14" s="126"/>
      <c r="G14" s="483"/>
      <c r="H14" s="126"/>
      <c r="I14" s="475"/>
      <c r="J14" s="126"/>
      <c r="K14" s="483"/>
      <c r="L14" s="168"/>
    </row>
    <row r="15" spans="1:12" ht="12.75">
      <c r="A15" s="166"/>
      <c r="B15" s="167"/>
      <c r="C15" s="167"/>
      <c r="D15" s="167"/>
      <c r="E15" s="167"/>
      <c r="F15" s="167"/>
      <c r="G15" s="484"/>
      <c r="H15" s="167"/>
      <c r="I15" s="485"/>
      <c r="J15" s="167"/>
      <c r="K15" s="484"/>
      <c r="L15" s="168"/>
    </row>
    <row r="16" spans="1:12" ht="12.75">
      <c r="A16" s="166"/>
      <c r="B16" s="167"/>
      <c r="C16" s="167"/>
      <c r="D16" s="167"/>
      <c r="E16" s="167"/>
      <c r="F16" s="167"/>
      <c r="G16" s="484"/>
      <c r="H16" s="167"/>
      <c r="I16" s="485"/>
      <c r="J16" s="167"/>
      <c r="K16" s="484"/>
      <c r="L16" s="168"/>
    </row>
    <row r="17" spans="1:12" ht="12.75">
      <c r="A17" s="166"/>
      <c r="B17" s="167"/>
      <c r="C17" s="167"/>
      <c r="D17" s="167"/>
      <c r="E17" s="167"/>
      <c r="F17" s="167"/>
      <c r="G17" s="484"/>
      <c r="H17" s="167"/>
      <c r="I17" s="485"/>
      <c r="J17" s="167"/>
      <c r="K17" s="484"/>
      <c r="L17" s="168"/>
    </row>
    <row r="18" spans="1:12" ht="12.75">
      <c r="A18" s="166"/>
      <c r="B18" s="167"/>
      <c r="C18" s="167"/>
      <c r="D18" s="167"/>
      <c r="E18" s="167"/>
      <c r="F18" s="167"/>
      <c r="G18" s="484"/>
      <c r="H18" s="167"/>
      <c r="I18" s="485"/>
      <c r="J18" s="167"/>
      <c r="K18" s="484"/>
      <c r="L18" s="168"/>
    </row>
    <row r="19" spans="1:12" ht="12.75">
      <c r="A19" s="178"/>
      <c r="B19" s="167"/>
      <c r="C19" s="167"/>
      <c r="D19" s="167"/>
      <c r="E19" s="167"/>
      <c r="F19" s="167"/>
      <c r="G19" s="484"/>
      <c r="H19" s="167"/>
      <c r="I19" s="485"/>
      <c r="J19" s="167"/>
      <c r="K19" s="484"/>
      <c r="L19" s="168"/>
    </row>
    <row r="20" spans="1:12" ht="12.75">
      <c r="A20" s="166"/>
      <c r="B20" s="167"/>
      <c r="C20" s="167"/>
      <c r="D20" s="167"/>
      <c r="E20" s="167"/>
      <c r="F20" s="167"/>
      <c r="G20" s="484"/>
      <c r="H20" s="167"/>
      <c r="I20" s="485"/>
      <c r="J20" s="167"/>
      <c r="K20" s="484"/>
      <c r="L20" s="168"/>
    </row>
    <row r="21" spans="1:12" ht="12.75">
      <c r="A21" s="166"/>
      <c r="B21" s="167"/>
      <c r="C21" s="167"/>
      <c r="D21" s="167"/>
      <c r="E21" s="167"/>
      <c r="F21" s="167"/>
      <c r="G21" s="484"/>
      <c r="H21" s="167"/>
      <c r="I21" s="485"/>
      <c r="J21" s="167"/>
      <c r="K21" s="484"/>
      <c r="L21" s="168"/>
    </row>
    <row r="22" spans="1:12" ht="12.75">
      <c r="A22" s="166"/>
      <c r="B22" s="167"/>
      <c r="C22" s="167"/>
      <c r="D22" s="167"/>
      <c r="E22" s="167"/>
      <c r="F22" s="167"/>
      <c r="G22" s="484"/>
      <c r="H22" s="167"/>
      <c r="I22" s="485"/>
      <c r="J22" s="167"/>
      <c r="K22" s="484"/>
      <c r="L22" s="168"/>
    </row>
    <row r="23" spans="1:12" ht="12.75">
      <c r="A23" s="166"/>
      <c r="B23" s="167"/>
      <c r="C23" s="167"/>
      <c r="D23" s="167"/>
      <c r="E23" s="167"/>
      <c r="F23" s="167"/>
      <c r="G23" s="484"/>
      <c r="H23" s="167"/>
      <c r="I23" s="485"/>
      <c r="J23" s="167"/>
      <c r="K23" s="484"/>
      <c r="L23" s="168"/>
    </row>
    <row r="24" spans="1:12" ht="12.75">
      <c r="A24" s="166"/>
      <c r="B24" s="167"/>
      <c r="C24" s="167"/>
      <c r="D24" s="167"/>
      <c r="E24" s="167"/>
      <c r="F24" s="167"/>
      <c r="G24" s="484"/>
      <c r="H24" s="167"/>
      <c r="I24" s="485"/>
      <c r="J24" s="167"/>
      <c r="K24" s="484"/>
      <c r="L24" s="168"/>
    </row>
    <row r="25" spans="1:12" ht="12.75">
      <c r="A25" s="166"/>
      <c r="B25" s="167"/>
      <c r="C25" s="167"/>
      <c r="D25" s="167"/>
      <c r="E25" s="167"/>
      <c r="F25" s="167"/>
      <c r="G25" s="484"/>
      <c r="H25" s="167"/>
      <c r="I25" s="485"/>
      <c r="J25" s="167"/>
      <c r="K25" s="484"/>
      <c r="L25" s="168"/>
    </row>
    <row r="26" spans="1:12" ht="12.75">
      <c r="A26" s="166"/>
      <c r="B26" s="167"/>
      <c r="C26" s="167"/>
      <c r="D26" s="167"/>
      <c r="E26" s="167"/>
      <c r="F26" s="167"/>
      <c r="G26" s="484"/>
      <c r="H26" s="167"/>
      <c r="I26" s="485"/>
      <c r="J26" s="167"/>
      <c r="K26" s="484"/>
      <c r="L26" s="168"/>
    </row>
    <row r="27" spans="1:12" ht="12.75">
      <c r="A27" s="166"/>
      <c r="B27" s="167"/>
      <c r="C27" s="167"/>
      <c r="D27" s="167"/>
      <c r="E27" s="167"/>
      <c r="F27" s="167"/>
      <c r="G27" s="484"/>
      <c r="H27" s="167"/>
      <c r="I27" s="485"/>
      <c r="J27" s="167"/>
      <c r="K27" s="484"/>
      <c r="L27" s="168"/>
    </row>
    <row r="28" spans="1:12" ht="12.75">
      <c r="A28" s="178"/>
      <c r="B28" s="167"/>
      <c r="C28" s="167"/>
      <c r="D28" s="167"/>
      <c r="E28" s="167"/>
      <c r="F28" s="167"/>
      <c r="G28" s="484"/>
      <c r="H28" s="167"/>
      <c r="I28" s="485"/>
      <c r="J28" s="167"/>
      <c r="K28" s="484"/>
      <c r="L28" s="168"/>
    </row>
    <row r="29" spans="1:12" ht="12.75">
      <c r="A29" s="166"/>
      <c r="B29" s="167"/>
      <c r="C29" s="167"/>
      <c r="D29" s="167"/>
      <c r="E29" s="167"/>
      <c r="F29" s="167"/>
      <c r="G29" s="484"/>
      <c r="H29" s="167"/>
      <c r="I29" s="485"/>
      <c r="J29" s="167"/>
      <c r="K29" s="484"/>
      <c r="L29" s="168"/>
    </row>
    <row r="30" spans="1:12" ht="12.75">
      <c r="A30" s="166"/>
      <c r="B30" s="167"/>
      <c r="C30" s="167"/>
      <c r="D30" s="167"/>
      <c r="E30" s="167"/>
      <c r="F30" s="167"/>
      <c r="G30" s="484"/>
      <c r="H30" s="167"/>
      <c r="I30" s="485"/>
      <c r="J30" s="167"/>
      <c r="K30" s="484"/>
      <c r="L30" s="168"/>
    </row>
    <row r="31" spans="1:12" ht="12.75">
      <c r="A31" s="166"/>
      <c r="B31" s="167"/>
      <c r="C31" s="167"/>
      <c r="D31" s="167"/>
      <c r="E31" s="167"/>
      <c r="F31" s="167"/>
      <c r="G31" s="484"/>
      <c r="H31" s="167"/>
      <c r="I31" s="485"/>
      <c r="J31" s="167"/>
      <c r="K31" s="484"/>
      <c r="L31" s="168"/>
    </row>
    <row r="32" spans="1:12" ht="12.75">
      <c r="A32" s="166"/>
      <c r="B32" s="167"/>
      <c r="C32" s="167"/>
      <c r="D32" s="167"/>
      <c r="E32" s="167"/>
      <c r="F32" s="167"/>
      <c r="G32" s="484"/>
      <c r="H32" s="167"/>
      <c r="I32" s="485"/>
      <c r="J32" s="167"/>
      <c r="K32" s="484"/>
      <c r="L32" s="168"/>
    </row>
    <row r="33" spans="1:12" ht="12.75">
      <c r="A33" s="166"/>
      <c r="B33" s="167"/>
      <c r="C33" s="167"/>
      <c r="D33" s="167"/>
      <c r="E33" s="167"/>
      <c r="F33" s="167"/>
      <c r="G33" s="484"/>
      <c r="H33" s="167"/>
      <c r="I33" s="485"/>
      <c r="J33" s="167"/>
      <c r="K33" s="484"/>
      <c r="L33" s="168"/>
    </row>
    <row r="34" spans="1:12" ht="12.75">
      <c r="A34" s="166"/>
      <c r="B34" s="167"/>
      <c r="C34" s="167"/>
      <c r="D34" s="167"/>
      <c r="E34" s="167"/>
      <c r="F34" s="167"/>
      <c r="G34" s="484"/>
      <c r="H34" s="167"/>
      <c r="I34" s="486"/>
      <c r="J34" s="167"/>
      <c r="K34" s="484"/>
      <c r="L34" s="168"/>
    </row>
    <row r="35" spans="1:11" ht="12.75">
      <c r="A35" s="72"/>
      <c r="B35" s="72"/>
      <c r="C35" s="72"/>
      <c r="D35" s="72"/>
      <c r="E35" s="72"/>
      <c r="F35" s="72"/>
      <c r="G35" s="72"/>
      <c r="H35" s="72"/>
      <c r="I35" s="410"/>
      <c r="J35" s="72"/>
      <c r="K35" s="72"/>
    </row>
  </sheetData>
  <sheetProtection selectLockedCells="1" selectUnlockedCells="1"/>
  <printOptions/>
  <pageMargins left="0.75" right="0.75" top="0.5902777777777778" bottom="0.7875" header="0.5118055555555555" footer="0.5118055555555555"/>
  <pageSetup horizontalDpi="300" verticalDpi="300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0"/>
  </sheetPr>
  <dimension ref="B3:H93"/>
  <sheetViews>
    <sheetView workbookViewId="0" topLeftCell="A40">
      <selection activeCell="B8" sqref="B8"/>
    </sheetView>
  </sheetViews>
  <sheetFormatPr defaultColWidth="9.140625" defaultRowHeight="12.75"/>
  <cols>
    <col min="1" max="1" width="2.8515625" style="0" customWidth="1"/>
    <col min="2" max="2" width="31.421875" style="0" customWidth="1"/>
    <col min="3" max="3" width="13.28125" style="0" customWidth="1"/>
    <col min="4" max="4" width="11.140625" style="0" customWidth="1"/>
    <col min="5" max="5" width="11.7109375" style="0" customWidth="1"/>
    <col min="6" max="6" width="11.57421875" style="0" customWidth="1"/>
    <col min="7" max="7" width="11.00390625" style="0" customWidth="1"/>
  </cols>
  <sheetData>
    <row r="3" spans="2:4" ht="12.75">
      <c r="B3" s="487" t="s">
        <v>1262</v>
      </c>
      <c r="C3" s="487"/>
      <c r="D3" s="3"/>
    </row>
    <row r="4" spans="2:3" ht="12.75">
      <c r="B4" s="8" t="s">
        <v>1263</v>
      </c>
      <c r="C4" s="8"/>
    </row>
    <row r="6" spans="3:8" ht="12.75">
      <c r="C6" s="488" t="s">
        <v>1261</v>
      </c>
      <c r="D6" s="489"/>
      <c r="E6" s="490"/>
      <c r="F6" s="488" t="s">
        <v>1260</v>
      </c>
      <c r="G6" s="489"/>
      <c r="H6" s="490"/>
    </row>
    <row r="7" spans="3:8" ht="12.75">
      <c r="C7" s="491" t="s">
        <v>1264</v>
      </c>
      <c r="D7" s="160" t="s">
        <v>1265</v>
      </c>
      <c r="E7" s="492" t="s">
        <v>1266</v>
      </c>
      <c r="F7" s="491" t="s">
        <v>1264</v>
      </c>
      <c r="G7" s="160" t="s">
        <v>1265</v>
      </c>
      <c r="H7" s="492" t="s">
        <v>1266</v>
      </c>
    </row>
    <row r="8" ht="12.75">
      <c r="F8" s="147"/>
    </row>
    <row r="9" spans="2:6" ht="12.75">
      <c r="B9" s="120" t="s">
        <v>578</v>
      </c>
      <c r="F9" s="147"/>
    </row>
    <row r="10" spans="2:8" ht="12.75">
      <c r="B10" s="15" t="s">
        <v>1060</v>
      </c>
      <c r="C10" s="493">
        <v>1339.59</v>
      </c>
      <c r="D10" s="493"/>
      <c r="E10" s="493">
        <f>SUM(C10:D10)</f>
        <v>1339.59</v>
      </c>
      <c r="F10" s="493">
        <v>756.33</v>
      </c>
      <c r="G10" s="16"/>
      <c r="H10" s="493">
        <f>SUM(F10:G10)</f>
        <v>756.33</v>
      </c>
    </row>
    <row r="11" spans="2:8" ht="12.75">
      <c r="B11" s="15" t="s">
        <v>1100</v>
      </c>
      <c r="C11" s="493">
        <v>1582.98</v>
      </c>
      <c r="D11" s="493">
        <v>42.69</v>
      </c>
      <c r="E11" s="493">
        <f aca="true" t="shared" si="0" ref="E11:E22">SUM(C11:D11)</f>
        <v>1625.67</v>
      </c>
      <c r="F11" s="493">
        <v>392.3</v>
      </c>
      <c r="G11" s="16"/>
      <c r="H11" s="493">
        <f aca="true" t="shared" si="1" ref="H11:H22">SUM(F11:G11)</f>
        <v>392.3</v>
      </c>
    </row>
    <row r="12" spans="2:8" ht="12.75">
      <c r="B12" s="15" t="s">
        <v>465</v>
      </c>
      <c r="C12" s="493">
        <v>819.65</v>
      </c>
      <c r="D12" s="493"/>
      <c r="E12" s="493">
        <f t="shared" si="0"/>
        <v>819.65</v>
      </c>
      <c r="F12" s="493">
        <v>276.83</v>
      </c>
      <c r="G12" s="16"/>
      <c r="H12" s="493">
        <f t="shared" si="1"/>
        <v>276.83</v>
      </c>
    </row>
    <row r="13" spans="2:8" ht="12.75">
      <c r="B13" s="15" t="s">
        <v>1267</v>
      </c>
      <c r="C13" s="493">
        <v>26.67</v>
      </c>
      <c r="D13" s="493"/>
      <c r="E13" s="493">
        <f t="shared" si="0"/>
        <v>26.67</v>
      </c>
      <c r="F13" s="493">
        <v>1.46</v>
      </c>
      <c r="G13" s="16"/>
      <c r="H13" s="493">
        <f t="shared" si="1"/>
        <v>1.46</v>
      </c>
    </row>
    <row r="14" spans="2:8" ht="12.75">
      <c r="B14" s="15" t="s">
        <v>1268</v>
      </c>
      <c r="C14" s="493">
        <v>2.25</v>
      </c>
      <c r="D14" s="493"/>
      <c r="E14" s="493">
        <f t="shared" si="0"/>
        <v>2.25</v>
      </c>
      <c r="F14" s="493">
        <v>0</v>
      </c>
      <c r="G14" s="16"/>
      <c r="H14" s="493">
        <f t="shared" si="1"/>
        <v>0</v>
      </c>
    </row>
    <row r="15" spans="2:8" ht="12.75">
      <c r="B15" s="15" t="s">
        <v>1112</v>
      </c>
      <c r="C15" s="493">
        <v>376.41</v>
      </c>
      <c r="D15" s="493">
        <v>3</v>
      </c>
      <c r="E15" s="493">
        <f t="shared" si="0"/>
        <v>379.41</v>
      </c>
      <c r="F15" s="493">
        <v>486.24</v>
      </c>
      <c r="G15" s="16"/>
      <c r="H15" s="493">
        <f t="shared" si="1"/>
        <v>486.24</v>
      </c>
    </row>
    <row r="16" spans="2:8" ht="12.75">
      <c r="B16" s="15" t="s">
        <v>1124</v>
      </c>
      <c r="C16" s="493">
        <v>10507.44</v>
      </c>
      <c r="D16" s="493">
        <v>31.89</v>
      </c>
      <c r="E16" s="493">
        <f t="shared" si="0"/>
        <v>10539.33</v>
      </c>
      <c r="F16" s="493">
        <v>3019</v>
      </c>
      <c r="G16" s="16"/>
      <c r="H16" s="493">
        <f t="shared" si="1"/>
        <v>3019</v>
      </c>
    </row>
    <row r="17" spans="2:8" ht="12.75">
      <c r="B17" s="15" t="s">
        <v>1269</v>
      </c>
      <c r="C17" s="493">
        <v>3562.98</v>
      </c>
      <c r="D17" s="493">
        <v>9.06</v>
      </c>
      <c r="E17" s="493">
        <f t="shared" si="0"/>
        <v>3572.04</v>
      </c>
      <c r="F17" s="493">
        <v>1020.48</v>
      </c>
      <c r="G17" s="16"/>
      <c r="H17" s="493">
        <f t="shared" si="1"/>
        <v>1020.48</v>
      </c>
    </row>
    <row r="18" spans="2:8" ht="12.75">
      <c r="B18" s="15" t="s">
        <v>1270</v>
      </c>
      <c r="C18" s="493">
        <v>44.22</v>
      </c>
      <c r="D18" s="493"/>
      <c r="E18" s="493">
        <f t="shared" si="0"/>
        <v>44.22</v>
      </c>
      <c r="F18" s="493">
        <v>12.61</v>
      </c>
      <c r="G18" s="16"/>
      <c r="H18" s="493">
        <f t="shared" si="1"/>
        <v>12.61</v>
      </c>
    </row>
    <row r="19" spans="2:8" ht="12.75">
      <c r="B19" s="15" t="s">
        <v>1271</v>
      </c>
      <c r="C19" s="493">
        <v>103.51</v>
      </c>
      <c r="D19" s="493">
        <v>0.64</v>
      </c>
      <c r="E19" s="493">
        <f t="shared" si="0"/>
        <v>104.15</v>
      </c>
      <c r="F19" s="493">
        <v>30.08</v>
      </c>
      <c r="G19" s="16"/>
      <c r="H19" s="493">
        <f t="shared" si="1"/>
        <v>30.08</v>
      </c>
    </row>
    <row r="20" spans="2:8" ht="12.75">
      <c r="B20" s="15" t="s">
        <v>1272</v>
      </c>
      <c r="C20" s="493">
        <v>102.83</v>
      </c>
      <c r="D20" s="493"/>
      <c r="E20" s="493">
        <f t="shared" si="0"/>
        <v>102.83</v>
      </c>
      <c r="F20" s="493">
        <v>10.18</v>
      </c>
      <c r="G20" s="16"/>
      <c r="H20" s="493">
        <f t="shared" si="1"/>
        <v>10.18</v>
      </c>
    </row>
    <row r="21" spans="2:8" ht="12.75">
      <c r="B21" s="15" t="s">
        <v>1273</v>
      </c>
      <c r="C21" s="493">
        <v>610.5</v>
      </c>
      <c r="D21" s="493"/>
      <c r="E21" s="493">
        <f t="shared" si="0"/>
        <v>610.5</v>
      </c>
      <c r="F21" s="493">
        <v>176.52</v>
      </c>
      <c r="G21" s="16"/>
      <c r="H21" s="493">
        <f t="shared" si="1"/>
        <v>176.52</v>
      </c>
    </row>
    <row r="22" spans="2:8" ht="12.75">
      <c r="B22" s="15" t="s">
        <v>1274</v>
      </c>
      <c r="C22" s="493">
        <v>794.09</v>
      </c>
      <c r="D22" s="493">
        <v>3.68</v>
      </c>
      <c r="E22" s="493">
        <f t="shared" si="0"/>
        <v>797.77</v>
      </c>
      <c r="F22" s="493">
        <v>238.22</v>
      </c>
      <c r="G22" s="493"/>
      <c r="H22" s="493">
        <f t="shared" si="1"/>
        <v>238.22</v>
      </c>
    </row>
    <row r="23" spans="2:8" ht="12.75">
      <c r="B23" s="72"/>
      <c r="C23" s="171"/>
      <c r="D23" s="171"/>
      <c r="E23" s="171"/>
      <c r="F23" s="171"/>
      <c r="G23" s="150"/>
      <c r="H23" s="150"/>
    </row>
    <row r="24" spans="2:8" ht="12.75">
      <c r="B24" s="15" t="s">
        <v>1275</v>
      </c>
      <c r="C24" s="493">
        <f>SUM(C10:C22)</f>
        <v>19873.120000000003</v>
      </c>
      <c r="D24" s="493">
        <f>SUM(D10:D22)</f>
        <v>90.96000000000001</v>
      </c>
      <c r="E24" s="493">
        <f>SUM(C24:D24)</f>
        <v>19964.08</v>
      </c>
      <c r="F24" s="493">
        <f>SUM(F10:F22)</f>
        <v>6420.25</v>
      </c>
      <c r="G24" s="493">
        <f>SUM(G10:G23)</f>
        <v>0</v>
      </c>
      <c r="H24" s="493">
        <f>SUM(H10:H23)</f>
        <v>6420.25</v>
      </c>
    </row>
    <row r="25" spans="3:8" ht="12.75">
      <c r="C25" s="152"/>
      <c r="D25" s="152"/>
      <c r="E25" s="152"/>
      <c r="F25" s="152"/>
      <c r="G25" s="150"/>
      <c r="H25" s="150"/>
    </row>
    <row r="26" spans="3:8" ht="12.75">
      <c r="C26" s="152"/>
      <c r="D26" s="152"/>
      <c r="E26" s="152"/>
      <c r="F26" s="152"/>
      <c r="G26" s="150"/>
      <c r="H26" s="150"/>
    </row>
    <row r="27" spans="2:8" ht="12.75">
      <c r="B27" s="120" t="s">
        <v>579</v>
      </c>
      <c r="C27" s="152"/>
      <c r="D27" s="152"/>
      <c r="E27" s="152"/>
      <c r="F27" s="152"/>
      <c r="G27" s="150"/>
      <c r="H27" s="150"/>
    </row>
    <row r="28" spans="2:8" ht="12.75">
      <c r="B28" s="15" t="s">
        <v>1276</v>
      </c>
      <c r="C28" s="493">
        <v>1020.48</v>
      </c>
      <c r="D28" s="493"/>
      <c r="E28" s="493">
        <f aca="true" t="shared" si="2" ref="E28:E34">SUM(C28:D28)</f>
        <v>1020.48</v>
      </c>
      <c r="F28" s="493">
        <v>487.06</v>
      </c>
      <c r="G28" s="16"/>
      <c r="H28" s="493">
        <f>SUM(F28:G28)</f>
        <v>487.06</v>
      </c>
    </row>
    <row r="29" spans="2:8" ht="12.75">
      <c r="B29" s="15" t="s">
        <v>1277</v>
      </c>
      <c r="C29" s="493"/>
      <c r="D29" s="493">
        <v>250.29</v>
      </c>
      <c r="E29" s="493">
        <f t="shared" si="2"/>
        <v>250.29</v>
      </c>
      <c r="F29" s="493"/>
      <c r="G29" s="16"/>
      <c r="H29" s="493">
        <f aca="true" t="shared" si="3" ref="H29:H34">SUM(F29:G29)</f>
        <v>0</v>
      </c>
    </row>
    <row r="30" spans="2:8" ht="12.75">
      <c r="B30" s="15" t="s">
        <v>440</v>
      </c>
      <c r="C30" s="493">
        <v>0.18</v>
      </c>
      <c r="D30" s="493"/>
      <c r="E30" s="493">
        <f t="shared" si="2"/>
        <v>0.18</v>
      </c>
      <c r="F30" s="493">
        <v>6.86</v>
      </c>
      <c r="G30" s="16"/>
      <c r="H30" s="493">
        <f t="shared" si="3"/>
        <v>6.86</v>
      </c>
    </row>
    <row r="31" spans="2:8" ht="12.75">
      <c r="B31" s="15" t="s">
        <v>1278</v>
      </c>
      <c r="C31" s="493">
        <v>361.27</v>
      </c>
      <c r="D31" s="493"/>
      <c r="E31" s="493">
        <f t="shared" si="2"/>
        <v>361.27</v>
      </c>
      <c r="F31" s="493">
        <v>5</v>
      </c>
      <c r="G31" s="16"/>
      <c r="H31" s="493">
        <f t="shared" si="3"/>
        <v>5</v>
      </c>
    </row>
    <row r="32" spans="2:8" ht="12.75">
      <c r="B32" s="15" t="s">
        <v>1279</v>
      </c>
      <c r="C32" s="493">
        <v>62.9</v>
      </c>
      <c r="D32" s="493"/>
      <c r="E32" s="493">
        <f t="shared" si="2"/>
        <v>62.9</v>
      </c>
      <c r="F32" s="493">
        <v>202.2</v>
      </c>
      <c r="G32" s="16"/>
      <c r="H32" s="493">
        <f t="shared" si="3"/>
        <v>202.2</v>
      </c>
    </row>
    <row r="33" spans="2:8" ht="12.75">
      <c r="B33" s="15" t="s">
        <v>1280</v>
      </c>
      <c r="C33" s="493">
        <v>2.4</v>
      </c>
      <c r="D33" s="493"/>
      <c r="E33" s="493">
        <f t="shared" si="2"/>
        <v>2.4</v>
      </c>
      <c r="F33" s="493"/>
      <c r="G33" s="16"/>
      <c r="H33" s="493">
        <f t="shared" si="3"/>
        <v>0</v>
      </c>
    </row>
    <row r="34" spans="2:8" ht="12.75">
      <c r="B34" s="15" t="s">
        <v>1281</v>
      </c>
      <c r="C34" s="493">
        <v>18445.78</v>
      </c>
      <c r="D34" s="493"/>
      <c r="E34" s="493">
        <f t="shared" si="2"/>
        <v>18445.78</v>
      </c>
      <c r="F34" s="493">
        <v>5918.68</v>
      </c>
      <c r="G34" s="16"/>
      <c r="H34" s="493">
        <f t="shared" si="3"/>
        <v>5918.68</v>
      </c>
    </row>
    <row r="35" spans="2:8" ht="12.75">
      <c r="B35" s="72"/>
      <c r="C35" s="171"/>
      <c r="D35" s="171"/>
      <c r="E35" s="171"/>
      <c r="F35" s="171"/>
      <c r="G35" s="150"/>
      <c r="H35" s="150"/>
    </row>
    <row r="36" spans="2:8" ht="12.75">
      <c r="B36" s="15" t="s">
        <v>1282</v>
      </c>
      <c r="C36" s="493">
        <f>SUM(C28:C34)</f>
        <v>19893.01</v>
      </c>
      <c r="D36" s="493">
        <f>SUM(D28:D34)</f>
        <v>250.29</v>
      </c>
      <c r="E36" s="493">
        <f>SUM(C36:D36)</f>
        <v>20143.3</v>
      </c>
      <c r="F36" s="493">
        <f>SUM(F28:F34)</f>
        <v>6619.800000000001</v>
      </c>
      <c r="G36" s="16">
        <f>SUM(G28:G35)</f>
        <v>0</v>
      </c>
      <c r="H36" s="493">
        <f>SUM(F36:G36)</f>
        <v>6619.800000000001</v>
      </c>
    </row>
    <row r="37" spans="3:8" ht="12.75">
      <c r="C37" s="152"/>
      <c r="D37" s="152"/>
      <c r="E37" s="152"/>
      <c r="F37" s="152"/>
      <c r="G37" s="150"/>
      <c r="H37" s="150"/>
    </row>
    <row r="38" spans="2:8" ht="12.75">
      <c r="B38" s="15" t="s">
        <v>1283</v>
      </c>
      <c r="C38" s="493">
        <v>19.88</v>
      </c>
      <c r="D38" s="493">
        <v>159.33</v>
      </c>
      <c r="E38" s="493">
        <f>SUM(C38:D38)</f>
        <v>179.21</v>
      </c>
      <c r="F38" s="493">
        <v>199.55</v>
      </c>
      <c r="G38" s="16"/>
      <c r="H38" s="493">
        <f>SUM(F38:G38)</f>
        <v>199.55</v>
      </c>
    </row>
    <row r="39" spans="3:8" ht="12.75">
      <c r="C39" s="152"/>
      <c r="D39" s="152"/>
      <c r="E39" s="152"/>
      <c r="F39" s="152"/>
      <c r="G39" s="150"/>
      <c r="H39" s="150"/>
    </row>
    <row r="40" spans="2:8" ht="12.75">
      <c r="B40" s="15" t="s">
        <v>1176</v>
      </c>
      <c r="C40" s="493">
        <v>0</v>
      </c>
      <c r="D40" s="493"/>
      <c r="E40" s="493">
        <f>SUM(C40:D40)</f>
        <v>0</v>
      </c>
      <c r="F40" s="493">
        <v>0</v>
      </c>
      <c r="G40" s="16"/>
      <c r="H40" s="493">
        <f>SUM(F40:G40)</f>
        <v>0</v>
      </c>
    </row>
    <row r="41" spans="3:8" ht="12.75">
      <c r="C41" s="152"/>
      <c r="D41" s="152"/>
      <c r="E41" s="152"/>
      <c r="F41" s="152"/>
      <c r="G41" s="150"/>
      <c r="H41" s="150"/>
    </row>
    <row r="42" spans="2:8" ht="12.75">
      <c r="B42" s="15" t="s">
        <v>1284</v>
      </c>
      <c r="C42" s="493">
        <v>19.88</v>
      </c>
      <c r="D42" s="493">
        <v>159.33</v>
      </c>
      <c r="E42" s="493">
        <f>SUM(E38:E41)</f>
        <v>179.21</v>
      </c>
      <c r="F42" s="493">
        <v>199.55</v>
      </c>
      <c r="G42" s="16"/>
      <c r="H42" s="493">
        <f>SUM(F42:G42)</f>
        <v>199.55</v>
      </c>
    </row>
    <row r="43" spans="3:8" ht="12.75">
      <c r="C43" s="152"/>
      <c r="D43" s="152"/>
      <c r="E43" s="152"/>
      <c r="F43" s="152"/>
      <c r="G43" s="150"/>
      <c r="H43" s="150"/>
    </row>
    <row r="44" spans="3:8" ht="12.75">
      <c r="C44" s="152"/>
      <c r="D44" s="152"/>
      <c r="E44" s="152"/>
      <c r="F44" s="152"/>
      <c r="G44" s="150"/>
      <c r="H44" s="150"/>
    </row>
    <row r="45" spans="3:8" ht="12.75">
      <c r="C45" s="152"/>
      <c r="D45" s="152"/>
      <c r="E45" s="152"/>
      <c r="F45" s="152"/>
      <c r="G45" s="150"/>
      <c r="H45" s="150"/>
    </row>
    <row r="46" spans="3:8" ht="12.75">
      <c r="C46" s="152"/>
      <c r="D46" s="152"/>
      <c r="E46" s="152"/>
      <c r="F46" s="152"/>
      <c r="G46" s="150"/>
      <c r="H46" s="150"/>
    </row>
    <row r="47" spans="3:8" ht="12.75">
      <c r="C47" s="152"/>
      <c r="D47" s="152"/>
      <c r="E47" s="152"/>
      <c r="F47" s="152"/>
      <c r="G47" s="150"/>
      <c r="H47" s="150"/>
    </row>
    <row r="48" spans="3:8" ht="12.75">
      <c r="C48" s="152"/>
      <c r="D48" s="152"/>
      <c r="E48" s="152"/>
      <c r="F48" s="152"/>
      <c r="G48" s="150"/>
      <c r="H48" s="150"/>
    </row>
    <row r="49" spans="3:8" ht="12.75">
      <c r="C49" s="152"/>
      <c r="D49" s="152"/>
      <c r="E49" s="152"/>
      <c r="F49" s="152"/>
      <c r="G49" s="150"/>
      <c r="H49" s="150"/>
    </row>
    <row r="50" spans="3:8" ht="12.75">
      <c r="C50" s="152"/>
      <c r="D50" s="152"/>
      <c r="E50" s="152"/>
      <c r="F50" s="152"/>
      <c r="G50" s="150"/>
      <c r="H50" s="150"/>
    </row>
    <row r="51" spans="3:8" ht="12.75">
      <c r="C51" s="152"/>
      <c r="D51" s="152"/>
      <c r="E51" s="152"/>
      <c r="F51" s="152"/>
      <c r="G51" s="150"/>
      <c r="H51" s="150"/>
    </row>
    <row r="52" spans="3:8" ht="12.75">
      <c r="C52" s="152"/>
      <c r="D52" s="152"/>
      <c r="E52" s="152"/>
      <c r="F52" s="152"/>
      <c r="G52" s="150"/>
      <c r="H52" s="150"/>
    </row>
    <row r="53" spans="3:8" ht="12.75">
      <c r="C53" s="152"/>
      <c r="D53" s="152"/>
      <c r="E53" s="152"/>
      <c r="F53" s="152"/>
      <c r="G53" s="150"/>
      <c r="H53" s="150"/>
    </row>
    <row r="54" spans="3:6" ht="12.75">
      <c r="C54" s="147"/>
      <c r="D54" s="147"/>
      <c r="E54" s="147"/>
      <c r="F54" s="147"/>
    </row>
    <row r="55" spans="3:6" ht="12.75">
      <c r="C55" s="147"/>
      <c r="D55" s="147"/>
      <c r="E55" s="147"/>
      <c r="F55" s="147"/>
    </row>
    <row r="56" spans="3:6" ht="12.75">
      <c r="C56" s="147"/>
      <c r="D56" s="147"/>
      <c r="E56" s="147"/>
      <c r="F56" s="147"/>
    </row>
    <row r="57" spans="3:6" ht="12.75">
      <c r="C57" s="147"/>
      <c r="D57" s="147"/>
      <c r="E57" s="147"/>
      <c r="F57" s="147"/>
    </row>
    <row r="58" spans="3:6" ht="12.75">
      <c r="C58" s="147"/>
      <c r="D58" s="147"/>
      <c r="E58" s="147"/>
      <c r="F58" s="147"/>
    </row>
    <row r="59" spans="3:6" ht="12.75">
      <c r="C59" s="147"/>
      <c r="D59" s="147"/>
      <c r="E59" s="147"/>
      <c r="F59" s="147"/>
    </row>
    <row r="60" spans="3:6" ht="12.75">
      <c r="C60" s="147"/>
      <c r="D60" s="147"/>
      <c r="E60" s="147"/>
      <c r="F60" s="147"/>
    </row>
    <row r="61" spans="3:6" ht="12.75">
      <c r="C61" s="147"/>
      <c r="D61" s="147"/>
      <c r="E61" s="147"/>
      <c r="F61" s="147"/>
    </row>
    <row r="62" spans="3:6" ht="12.75">
      <c r="C62" s="147"/>
      <c r="D62" s="147"/>
      <c r="E62" s="147"/>
      <c r="F62" s="147"/>
    </row>
    <row r="63" spans="3:6" ht="12.75">
      <c r="C63" s="147"/>
      <c r="D63" s="147"/>
      <c r="E63" s="147"/>
      <c r="F63" s="147"/>
    </row>
    <row r="64" spans="3:6" ht="12.75">
      <c r="C64" s="147"/>
      <c r="D64" s="147"/>
      <c r="E64" s="147"/>
      <c r="F64" s="147"/>
    </row>
    <row r="65" spans="3:6" ht="12.75">
      <c r="C65" s="147"/>
      <c r="D65" s="147"/>
      <c r="E65" s="147"/>
      <c r="F65" s="147"/>
    </row>
    <row r="66" spans="3:6" ht="12.75">
      <c r="C66" s="147"/>
      <c r="D66" s="147"/>
      <c r="E66" s="147"/>
      <c r="F66" s="147"/>
    </row>
    <row r="67" spans="3:6" ht="12.75">
      <c r="C67" s="147"/>
      <c r="D67" s="147"/>
      <c r="E67" s="147"/>
      <c r="F67" s="147"/>
    </row>
    <row r="68" spans="3:6" ht="12.75">
      <c r="C68" s="147"/>
      <c r="D68" s="147"/>
      <c r="E68" s="147"/>
      <c r="F68" s="147"/>
    </row>
    <row r="69" spans="3:6" ht="12.75">
      <c r="C69" s="147"/>
      <c r="D69" s="147"/>
      <c r="E69" s="147"/>
      <c r="F69" s="147"/>
    </row>
    <row r="70" spans="3:6" ht="12.75">
      <c r="C70" s="147"/>
      <c r="D70" s="147"/>
      <c r="E70" s="147"/>
      <c r="F70" s="147"/>
    </row>
    <row r="71" spans="3:6" ht="12.75">
      <c r="C71" s="147"/>
      <c r="D71" s="147"/>
      <c r="E71" s="147"/>
      <c r="F71" s="147"/>
    </row>
    <row r="72" spans="3:6" ht="12.75">
      <c r="C72" s="147"/>
      <c r="D72" s="147"/>
      <c r="E72" s="147"/>
      <c r="F72" s="147"/>
    </row>
    <row r="73" spans="3:6" ht="12.75">
      <c r="C73" s="147"/>
      <c r="D73" s="147"/>
      <c r="E73" s="147"/>
      <c r="F73" s="147"/>
    </row>
    <row r="74" spans="3:6" ht="12.75">
      <c r="C74" s="147"/>
      <c r="D74" s="147"/>
      <c r="E74" s="147"/>
      <c r="F74" s="147"/>
    </row>
    <row r="75" spans="3:6" ht="12.75">
      <c r="C75" s="147"/>
      <c r="D75" s="147"/>
      <c r="E75" s="147"/>
      <c r="F75" s="147"/>
    </row>
    <row r="76" spans="3:6" ht="12.75">
      <c r="C76" s="147"/>
      <c r="D76" s="147"/>
      <c r="E76" s="147"/>
      <c r="F76" s="147"/>
    </row>
    <row r="77" spans="3:6" ht="12.75">
      <c r="C77" s="147"/>
      <c r="D77" s="147"/>
      <c r="E77" s="147"/>
      <c r="F77" s="147"/>
    </row>
    <row r="78" spans="3:6" ht="12.75">
      <c r="C78" s="147"/>
      <c r="D78" s="147"/>
      <c r="E78" s="147"/>
      <c r="F78" s="147"/>
    </row>
    <row r="79" spans="3:6" ht="12.75">
      <c r="C79" s="147"/>
      <c r="D79" s="147"/>
      <c r="E79" s="147"/>
      <c r="F79" s="147"/>
    </row>
    <row r="80" spans="3:6" ht="12.75">
      <c r="C80" s="147"/>
      <c r="D80" s="147"/>
      <c r="E80" s="147"/>
      <c r="F80" s="147"/>
    </row>
    <row r="81" spans="3:6" ht="12.75">
      <c r="C81" s="147"/>
      <c r="D81" s="147"/>
      <c r="E81" s="147"/>
      <c r="F81" s="147"/>
    </row>
    <row r="82" spans="3:6" ht="12.75">
      <c r="C82" s="147"/>
      <c r="D82" s="147"/>
      <c r="E82" s="147"/>
      <c r="F82" s="147"/>
    </row>
    <row r="83" spans="3:6" ht="12.75">
      <c r="C83" s="147"/>
      <c r="D83" s="147"/>
      <c r="E83" s="147"/>
      <c r="F83" s="147"/>
    </row>
    <row r="84" spans="3:6" ht="12.75">
      <c r="C84" s="147"/>
      <c r="D84" s="147"/>
      <c r="E84" s="147"/>
      <c r="F84" s="147"/>
    </row>
    <row r="85" spans="3:6" ht="12.75">
      <c r="C85" s="147"/>
      <c r="D85" s="147"/>
      <c r="E85" s="147"/>
      <c r="F85" s="147"/>
    </row>
    <row r="86" spans="3:6" ht="12.75">
      <c r="C86" s="147"/>
      <c r="D86" s="147"/>
      <c r="E86" s="147"/>
      <c r="F86" s="147"/>
    </row>
    <row r="87" spans="3:6" ht="12.75">
      <c r="C87" s="147"/>
      <c r="D87" s="147"/>
      <c r="E87" s="147"/>
      <c r="F87" s="147"/>
    </row>
    <row r="88" spans="3:6" ht="12.75">
      <c r="C88" s="147"/>
      <c r="D88" s="147"/>
      <c r="E88" s="147"/>
      <c r="F88" s="147"/>
    </row>
    <row r="89" spans="3:6" ht="12.75">
      <c r="C89" s="147"/>
      <c r="D89" s="147"/>
      <c r="E89" s="147"/>
      <c r="F89" s="147"/>
    </row>
    <row r="90" spans="3:6" ht="12.75">
      <c r="C90" s="147"/>
      <c r="D90" s="147"/>
      <c r="E90" s="147"/>
      <c r="F90" s="147"/>
    </row>
    <row r="91" spans="3:6" ht="12.75">
      <c r="C91" s="147"/>
      <c r="D91" s="147"/>
      <c r="E91" s="147"/>
      <c r="F91" s="147"/>
    </row>
    <row r="92" ht="12.75">
      <c r="F92" s="147"/>
    </row>
    <row r="93" ht="12.75">
      <c r="F93" s="147"/>
    </row>
  </sheetData>
  <sheetProtection selectLockedCells="1" selectUnlockedCells="1"/>
  <printOptions/>
  <pageMargins left="0.2" right="0.1701388888888889" top="0.9840277777777777" bottom="0.9840277777777777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0"/>
  </sheetPr>
  <dimension ref="A1:G209"/>
  <sheetViews>
    <sheetView workbookViewId="0" topLeftCell="A1">
      <selection activeCell="C47" sqref="C47"/>
    </sheetView>
  </sheetViews>
  <sheetFormatPr defaultColWidth="9.140625" defaultRowHeight="12.75"/>
  <cols>
    <col min="4" max="4" width="19.57421875" style="0" customWidth="1"/>
    <col min="5" max="5" width="20.421875" style="0" customWidth="1"/>
    <col min="6" max="6" width="20.7109375" style="0" customWidth="1"/>
  </cols>
  <sheetData>
    <row r="1" spans="1:6" ht="12.75">
      <c r="A1" s="494" t="s">
        <v>1285</v>
      </c>
      <c r="B1" s="494"/>
      <c r="C1" s="494"/>
      <c r="D1" s="495"/>
      <c r="E1" s="495"/>
      <c r="F1" s="496"/>
    </row>
    <row r="2" spans="1:6" ht="12.75">
      <c r="A2" s="148"/>
      <c r="B2" s="148"/>
      <c r="C2" s="148"/>
      <c r="D2" s="496"/>
      <c r="E2" s="496"/>
      <c r="F2" s="496"/>
    </row>
    <row r="3" spans="1:6" ht="12.75">
      <c r="A3" s="8" t="s">
        <v>1286</v>
      </c>
      <c r="B3" s="8"/>
      <c r="C3" s="8"/>
      <c r="D3" s="146"/>
      <c r="E3" s="146"/>
      <c r="F3" s="146"/>
    </row>
    <row r="4" spans="1:6" ht="12.75">
      <c r="A4" s="8" t="s">
        <v>1287</v>
      </c>
      <c r="B4" s="8"/>
      <c r="C4" s="8"/>
      <c r="D4" s="146"/>
      <c r="E4" s="146"/>
      <c r="F4" s="146"/>
    </row>
    <row r="5" spans="1:6" ht="12.75">
      <c r="A5" s="8" t="s">
        <v>1288</v>
      </c>
      <c r="B5" s="8" t="s">
        <v>1289</v>
      </c>
      <c r="C5" s="8"/>
      <c r="D5" s="146"/>
      <c r="E5" s="146"/>
      <c r="F5" s="146"/>
    </row>
    <row r="6" spans="1:6" ht="12.75">
      <c r="A6" s="8"/>
      <c r="B6" s="8"/>
      <c r="C6" s="8"/>
      <c r="D6" s="146"/>
      <c r="E6" s="146"/>
      <c r="F6" s="146"/>
    </row>
    <row r="7" spans="1:6" ht="12.75">
      <c r="A7" s="8" t="s">
        <v>1290</v>
      </c>
      <c r="B7" s="8"/>
      <c r="C7" s="8"/>
      <c r="D7" s="146"/>
      <c r="E7" s="146"/>
      <c r="F7" s="146"/>
    </row>
    <row r="8" spans="1:6" ht="12.75">
      <c r="A8" s="8"/>
      <c r="B8" s="8"/>
      <c r="C8" s="8"/>
      <c r="D8" s="146"/>
      <c r="E8" s="146"/>
      <c r="F8" s="146"/>
    </row>
    <row r="9" spans="1:6" ht="12.75">
      <c r="A9" s="148"/>
      <c r="B9" s="148"/>
      <c r="C9" s="148"/>
      <c r="D9" s="496"/>
      <c r="E9" s="496"/>
      <c r="F9" s="496"/>
    </row>
    <row r="10" spans="1:6" ht="12.75">
      <c r="A10" s="497"/>
      <c r="B10" s="497"/>
      <c r="C10" s="497"/>
      <c r="D10" s="498" t="s">
        <v>1291</v>
      </c>
      <c r="E10" s="499" t="s">
        <v>1292</v>
      </c>
      <c r="F10" s="500" t="s">
        <v>1293</v>
      </c>
    </row>
    <row r="11" spans="1:6" ht="12.75">
      <c r="A11" s="148"/>
      <c r="B11" s="148"/>
      <c r="C11" s="148"/>
      <c r="D11" s="496"/>
      <c r="E11" s="496"/>
      <c r="F11" s="496"/>
    </row>
    <row r="12" spans="1:6" ht="12.75">
      <c r="A12" s="494" t="s">
        <v>1261</v>
      </c>
      <c r="B12" s="494"/>
      <c r="C12" s="148"/>
      <c r="D12" s="496"/>
      <c r="E12" s="496"/>
      <c r="F12" s="496"/>
    </row>
    <row r="13" spans="1:6" ht="10.5" customHeight="1">
      <c r="A13" s="494"/>
      <c r="B13" s="494"/>
      <c r="C13" s="148"/>
      <c r="D13" s="496"/>
      <c r="E13" s="496"/>
      <c r="F13" s="496"/>
    </row>
    <row r="14" spans="1:6" ht="12.75">
      <c r="A14" s="8" t="s">
        <v>1294</v>
      </c>
      <c r="B14" s="8"/>
      <c r="C14" s="148"/>
      <c r="D14" s="496">
        <v>102218</v>
      </c>
      <c r="E14" s="496">
        <v>143000</v>
      </c>
      <c r="F14" s="496">
        <f>SUM(D14:E14)</f>
        <v>245218</v>
      </c>
    </row>
    <row r="15" spans="1:7" ht="12.75">
      <c r="A15" s="8" t="s">
        <v>1295</v>
      </c>
      <c r="B15" s="8"/>
      <c r="C15" s="148"/>
      <c r="D15" s="496">
        <v>164847.37</v>
      </c>
      <c r="E15" s="496">
        <v>0</v>
      </c>
      <c r="F15" s="496">
        <f>SUM(D15:E15)</f>
        <v>164847.37</v>
      </c>
      <c r="G15" s="147"/>
    </row>
    <row r="16" spans="1:6" ht="12.75">
      <c r="A16" s="8" t="s">
        <v>1296</v>
      </c>
      <c r="B16" s="8"/>
      <c r="C16" s="148"/>
      <c r="D16" s="496">
        <v>232015.52</v>
      </c>
      <c r="E16" s="496">
        <v>36208.38</v>
      </c>
      <c r="F16" s="496">
        <f>SUM(D16:E16)</f>
        <v>268223.89999999997</v>
      </c>
    </row>
    <row r="17" spans="1:6" ht="12.75">
      <c r="A17" s="501" t="s">
        <v>1297</v>
      </c>
      <c r="B17" s="501"/>
      <c r="C17" s="501"/>
      <c r="D17" s="502">
        <f>SUM(D14:D16)</f>
        <v>499080.89</v>
      </c>
      <c r="E17" s="502">
        <f>SUM(E14:E16)</f>
        <v>179208.38</v>
      </c>
      <c r="F17" s="502">
        <f>SUM(F14:F16)</f>
        <v>678289.27</v>
      </c>
    </row>
    <row r="18" spans="1:6" ht="12.75">
      <c r="A18" s="164"/>
      <c r="B18" s="172"/>
      <c r="C18" s="172"/>
      <c r="D18" s="503"/>
      <c r="E18" s="503"/>
      <c r="F18" s="503"/>
    </row>
    <row r="19" spans="1:6" ht="12.75">
      <c r="A19" s="162"/>
      <c r="B19" s="162"/>
      <c r="C19" s="162"/>
      <c r="D19" s="459"/>
      <c r="E19" s="503"/>
      <c r="F19" s="503"/>
    </row>
    <row r="20" spans="1:6" ht="12.75">
      <c r="A20" s="162" t="s">
        <v>1298</v>
      </c>
      <c r="B20" s="172"/>
      <c r="C20" s="172"/>
      <c r="D20" s="503"/>
      <c r="E20" s="503">
        <f>SUM(E17:E19)</f>
        <v>179208.38</v>
      </c>
      <c r="F20" s="503"/>
    </row>
    <row r="21" spans="1:6" ht="12.75">
      <c r="A21" s="162"/>
      <c r="B21" s="162"/>
      <c r="C21" s="172"/>
      <c r="D21" s="503"/>
      <c r="E21" s="503"/>
      <c r="F21" s="503"/>
    </row>
    <row r="22" spans="1:6" ht="12.75">
      <c r="A22" s="162"/>
      <c r="B22" s="162"/>
      <c r="C22" s="172"/>
      <c r="D22" s="503"/>
      <c r="E22" s="503"/>
      <c r="F22" s="503"/>
    </row>
    <row r="23" spans="1:6" ht="12.75">
      <c r="A23" s="8" t="s">
        <v>1299</v>
      </c>
      <c r="B23" s="8"/>
      <c r="C23" s="8"/>
      <c r="D23" s="146"/>
      <c r="E23" s="146"/>
      <c r="F23" s="503"/>
    </row>
    <row r="24" spans="1:6" ht="12.75">
      <c r="A24" s="162"/>
      <c r="B24" s="162"/>
      <c r="C24" s="162"/>
      <c r="D24" s="459"/>
      <c r="E24" s="459"/>
      <c r="F24" s="503"/>
    </row>
    <row r="25" spans="1:6" ht="12.75">
      <c r="A25" s="162"/>
      <c r="B25" s="162"/>
      <c r="C25" s="162"/>
      <c r="D25" s="459"/>
      <c r="E25" s="459"/>
      <c r="F25" s="503"/>
    </row>
    <row r="26" spans="1:6" ht="12.75">
      <c r="A26" s="169" t="s">
        <v>1300</v>
      </c>
      <c r="B26" s="124"/>
      <c r="C26" s="169"/>
      <c r="D26" s="504"/>
      <c r="E26" s="503"/>
      <c r="F26" s="503"/>
    </row>
    <row r="27" spans="1:6" ht="9.75" customHeight="1">
      <c r="A27" s="169"/>
      <c r="B27" s="124"/>
      <c r="C27" s="169"/>
      <c r="D27" s="504"/>
      <c r="E27" s="503"/>
      <c r="F27" s="503"/>
    </row>
    <row r="28" spans="1:6" ht="12.75">
      <c r="A28" s="8" t="s">
        <v>1294</v>
      </c>
      <c r="B28" s="8"/>
      <c r="C28" s="148"/>
      <c r="D28" s="496">
        <v>18314</v>
      </c>
      <c r="E28" s="496">
        <v>0</v>
      </c>
      <c r="F28" s="496">
        <f>SUM(D28:E28)</f>
        <v>18314</v>
      </c>
    </row>
    <row r="29" spans="1:6" ht="12.75">
      <c r="A29" s="8" t="s">
        <v>1295</v>
      </c>
      <c r="B29" s="8"/>
      <c r="C29" s="148"/>
      <c r="D29" s="496">
        <v>15924.5</v>
      </c>
      <c r="E29" s="496">
        <v>0</v>
      </c>
      <c r="F29" s="496">
        <f>SUM(D29:E29)</f>
        <v>15924.5</v>
      </c>
    </row>
    <row r="30" spans="1:6" ht="12.75">
      <c r="A30" s="8" t="s">
        <v>1296</v>
      </c>
      <c r="B30" s="8"/>
      <c r="C30" s="148"/>
      <c r="D30" s="496">
        <v>260759.48</v>
      </c>
      <c r="E30" s="496">
        <v>199554.42</v>
      </c>
      <c r="F30" s="496">
        <f>SUM(D30:E30)</f>
        <v>460313.9</v>
      </c>
    </row>
    <row r="31" spans="1:6" ht="12.75">
      <c r="A31" s="501" t="s">
        <v>1297</v>
      </c>
      <c r="B31" s="501"/>
      <c r="C31" s="501"/>
      <c r="D31" s="502">
        <f>SUM(D28:D30)</f>
        <v>294997.98</v>
      </c>
      <c r="E31" s="502">
        <f>SUM(E28:E30)</f>
        <v>199554.42</v>
      </c>
      <c r="F31" s="502">
        <f>SUM(F28:F30)</f>
        <v>494552.4</v>
      </c>
    </row>
    <row r="32" spans="1:6" ht="12.75">
      <c r="A32" s="162"/>
      <c r="B32" s="162"/>
      <c r="C32" s="172"/>
      <c r="D32" s="503"/>
      <c r="E32" s="503"/>
      <c r="F32" s="503"/>
    </row>
    <row r="33" spans="1:6" ht="12.75">
      <c r="A33" s="162" t="s">
        <v>1301</v>
      </c>
      <c r="B33" s="162"/>
      <c r="C33" s="172"/>
      <c r="D33" s="503"/>
      <c r="E33" s="503">
        <f>SUM(E31:E32)</f>
        <v>199554.42</v>
      </c>
      <c r="F33" s="503"/>
    </row>
    <row r="34" spans="1:6" ht="12.75">
      <c r="A34" s="172"/>
      <c r="B34" s="172"/>
      <c r="C34" s="172"/>
      <c r="D34" s="503"/>
      <c r="E34" s="503"/>
      <c r="F34" s="503"/>
    </row>
    <row r="35" spans="1:6" ht="12.75">
      <c r="A35" s="172"/>
      <c r="B35" s="172"/>
      <c r="C35" s="172"/>
      <c r="D35" s="503"/>
      <c r="E35" s="503"/>
      <c r="F35" s="503"/>
    </row>
    <row r="36" spans="1:6" ht="12.75">
      <c r="A36" s="172"/>
      <c r="B36" s="172"/>
      <c r="C36" s="172"/>
      <c r="D36" s="503"/>
      <c r="E36" s="503"/>
      <c r="F36" s="503"/>
    </row>
    <row r="37" spans="1:6" ht="12.75">
      <c r="A37" s="172"/>
      <c r="B37" s="172"/>
      <c r="C37" s="172"/>
      <c r="D37" s="503"/>
      <c r="E37" s="503"/>
      <c r="F37" s="503"/>
    </row>
    <row r="38" spans="1:6" ht="12.75">
      <c r="A38" s="162"/>
      <c r="B38" s="162"/>
      <c r="C38" s="172"/>
      <c r="D38" s="503"/>
      <c r="E38" s="503"/>
      <c r="F38" s="503"/>
    </row>
    <row r="39" spans="1:6" ht="12.75">
      <c r="A39" s="162"/>
      <c r="B39" s="162"/>
      <c r="C39" s="172"/>
      <c r="D39" s="503"/>
      <c r="E39" s="503"/>
      <c r="F39" s="503"/>
    </row>
    <row r="40" spans="1:6" ht="12.75">
      <c r="A40" s="162" t="s">
        <v>1302</v>
      </c>
      <c r="B40" s="162"/>
      <c r="C40" s="172"/>
      <c r="D40" s="503"/>
      <c r="E40" s="503"/>
      <c r="F40" s="503"/>
    </row>
    <row r="41" spans="1:6" ht="12.75">
      <c r="A41" s="162" t="s">
        <v>1303</v>
      </c>
      <c r="B41" s="505"/>
      <c r="C41" s="505"/>
      <c r="D41" s="503"/>
      <c r="E41" s="503"/>
      <c r="F41" s="503"/>
    </row>
    <row r="42" spans="1:6" ht="12.75">
      <c r="A42" s="172"/>
      <c r="B42" s="172"/>
      <c r="C42" s="172"/>
      <c r="D42" s="503"/>
      <c r="E42" s="503"/>
      <c r="F42" s="503"/>
    </row>
    <row r="43" spans="1:6" ht="12.75">
      <c r="A43" s="164"/>
      <c r="B43" s="172"/>
      <c r="C43" s="172"/>
      <c r="D43" s="503"/>
      <c r="E43" s="503"/>
      <c r="F43" s="503"/>
    </row>
    <row r="44" spans="1:6" ht="12.75">
      <c r="A44" s="172"/>
      <c r="B44" s="172"/>
      <c r="C44" s="172"/>
      <c r="D44" s="503"/>
      <c r="E44" s="503"/>
      <c r="F44" s="503"/>
    </row>
    <row r="45" spans="1:6" ht="12.75">
      <c r="A45" s="172"/>
      <c r="B45" s="172"/>
      <c r="C45" s="172"/>
      <c r="D45" s="503"/>
      <c r="E45" s="503"/>
      <c r="F45" s="503"/>
    </row>
    <row r="46" spans="1:6" ht="12.75">
      <c r="A46" s="172"/>
      <c r="B46" s="172"/>
      <c r="C46" s="172"/>
      <c r="D46" s="503"/>
      <c r="E46" s="503"/>
      <c r="F46" s="503"/>
    </row>
    <row r="47" spans="1:6" ht="12.75">
      <c r="A47" s="162"/>
      <c r="B47" s="162"/>
      <c r="C47" s="172"/>
      <c r="D47" s="503"/>
      <c r="E47" s="503"/>
      <c r="F47" s="503"/>
    </row>
    <row r="48" spans="1:6" ht="12.75">
      <c r="A48" s="162"/>
      <c r="B48" s="162"/>
      <c r="C48" s="172"/>
      <c r="D48" s="503"/>
      <c r="E48" s="503"/>
      <c r="F48" s="503"/>
    </row>
    <row r="49" spans="1:6" ht="12.75">
      <c r="A49" s="162"/>
      <c r="B49" s="162"/>
      <c r="C49" s="172"/>
      <c r="D49" s="503"/>
      <c r="E49" s="503"/>
      <c r="F49" s="503"/>
    </row>
    <row r="50" spans="1:6" ht="12.75">
      <c r="A50" s="172"/>
      <c r="B50" s="172"/>
      <c r="C50" s="172"/>
      <c r="D50" s="503"/>
      <c r="E50" s="503"/>
      <c r="F50" s="503"/>
    </row>
    <row r="51" spans="1:6" ht="12.75">
      <c r="A51" s="164"/>
      <c r="B51" s="172"/>
      <c r="C51" s="172"/>
      <c r="D51" s="503"/>
      <c r="E51" s="503"/>
      <c r="F51" s="503"/>
    </row>
    <row r="52" spans="1:6" ht="12.75">
      <c r="A52" s="172"/>
      <c r="B52" s="172"/>
      <c r="C52" s="172"/>
      <c r="D52" s="503"/>
      <c r="E52" s="503"/>
      <c r="F52" s="503"/>
    </row>
    <row r="53" spans="1:6" ht="12.75">
      <c r="A53" s="172"/>
      <c r="B53" s="172"/>
      <c r="C53" s="172"/>
      <c r="D53" s="503"/>
      <c r="E53" s="503"/>
      <c r="F53" s="503"/>
    </row>
    <row r="54" spans="1:6" ht="12.75">
      <c r="A54" s="162"/>
      <c r="B54" s="162"/>
      <c r="C54" s="172"/>
      <c r="D54" s="503"/>
      <c r="E54" s="503"/>
      <c r="F54" s="503"/>
    </row>
    <row r="55" spans="1:6" ht="12.75">
      <c r="A55" s="162"/>
      <c r="B55" s="162"/>
      <c r="C55" s="172"/>
      <c r="D55" s="503"/>
      <c r="E55" s="503"/>
      <c r="F55" s="503"/>
    </row>
    <row r="56" spans="1:6" ht="12.75">
      <c r="A56" s="162"/>
      <c r="B56" s="162"/>
      <c r="C56" s="172"/>
      <c r="D56" s="503"/>
      <c r="E56" s="503"/>
      <c r="F56" s="503"/>
    </row>
    <row r="57" spans="1:6" ht="12.75">
      <c r="A57" s="172"/>
      <c r="B57" s="172"/>
      <c r="C57" s="172"/>
      <c r="D57" s="503"/>
      <c r="E57" s="503"/>
      <c r="F57" s="503"/>
    </row>
    <row r="58" spans="1:6" ht="12.75">
      <c r="A58" s="164"/>
      <c r="B58" s="172"/>
      <c r="C58" s="172"/>
      <c r="D58" s="503"/>
      <c r="E58" s="503"/>
      <c r="F58" s="503"/>
    </row>
    <row r="59" spans="1:6" ht="12.75">
      <c r="A59" s="172"/>
      <c r="B59" s="172"/>
      <c r="C59" s="172"/>
      <c r="D59" s="503"/>
      <c r="E59" s="503"/>
      <c r="F59" s="503"/>
    </row>
    <row r="60" spans="1:6" ht="12.75">
      <c r="A60" s="172"/>
      <c r="B60" s="172"/>
      <c r="C60" s="172"/>
      <c r="D60" s="503"/>
      <c r="E60" s="503"/>
      <c r="F60" s="503"/>
    </row>
    <row r="61" spans="1:6" ht="12.75">
      <c r="A61" s="162"/>
      <c r="B61" s="162"/>
      <c r="C61" s="172"/>
      <c r="D61" s="503"/>
      <c r="E61" s="503"/>
      <c r="F61" s="503"/>
    </row>
    <row r="62" spans="1:6" ht="12.75">
      <c r="A62" s="162"/>
      <c r="B62" s="162"/>
      <c r="C62" s="172"/>
      <c r="D62" s="503"/>
      <c r="E62" s="503"/>
      <c r="F62" s="503"/>
    </row>
    <row r="63" spans="1:6" ht="12.75">
      <c r="A63" s="162"/>
      <c r="B63" s="162"/>
      <c r="C63" s="172"/>
      <c r="D63" s="503"/>
      <c r="E63" s="503"/>
      <c r="F63" s="503"/>
    </row>
    <row r="64" spans="1:6" ht="12.75">
      <c r="A64" s="172"/>
      <c r="B64" s="172"/>
      <c r="C64" s="172"/>
      <c r="D64" s="503"/>
      <c r="E64" s="503"/>
      <c r="F64" s="503"/>
    </row>
    <row r="65" spans="1:6" ht="12.75">
      <c r="A65" s="164"/>
      <c r="B65" s="172"/>
      <c r="C65" s="172"/>
      <c r="D65" s="503"/>
      <c r="E65" s="503"/>
      <c r="F65" s="503"/>
    </row>
    <row r="66" spans="1:6" ht="12.75">
      <c r="A66" s="172"/>
      <c r="B66" s="172"/>
      <c r="C66" s="172"/>
      <c r="D66" s="503"/>
      <c r="E66" s="503"/>
      <c r="F66" s="503"/>
    </row>
    <row r="67" spans="1:6" ht="12.75">
      <c r="A67" s="172"/>
      <c r="B67" s="172"/>
      <c r="C67" s="172"/>
      <c r="D67" s="503"/>
      <c r="E67" s="503"/>
      <c r="F67" s="503"/>
    </row>
    <row r="68" spans="1:6" ht="12.75">
      <c r="A68" s="162"/>
      <c r="B68" s="162"/>
      <c r="C68" s="172"/>
      <c r="D68" s="503"/>
      <c r="E68" s="503"/>
      <c r="F68" s="503"/>
    </row>
    <row r="69" spans="1:6" ht="12.75">
      <c r="A69" s="162"/>
      <c r="B69" s="162"/>
      <c r="C69" s="172"/>
      <c r="D69" s="503"/>
      <c r="E69" s="503"/>
      <c r="F69" s="503"/>
    </row>
    <row r="70" spans="1:6" ht="12.75">
      <c r="A70" s="162"/>
      <c r="B70" s="162"/>
      <c r="C70" s="172"/>
      <c r="D70" s="503"/>
      <c r="E70" s="503"/>
      <c r="F70" s="503"/>
    </row>
    <row r="71" spans="1:6" ht="12.75">
      <c r="A71" s="172"/>
      <c r="B71" s="172"/>
      <c r="C71" s="172"/>
      <c r="D71" s="503"/>
      <c r="E71" s="503"/>
      <c r="F71" s="503"/>
    </row>
    <row r="72" spans="1:6" ht="12.75">
      <c r="A72" s="164"/>
      <c r="B72" s="172"/>
      <c r="C72" s="172"/>
      <c r="D72" s="503"/>
      <c r="E72" s="503"/>
      <c r="F72" s="503"/>
    </row>
    <row r="73" spans="1:6" ht="12.75">
      <c r="A73" s="172"/>
      <c r="B73" s="172"/>
      <c r="C73" s="172"/>
      <c r="D73" s="503"/>
      <c r="E73" s="503"/>
      <c r="F73" s="503"/>
    </row>
    <row r="74" spans="1:6" ht="12.75">
      <c r="A74" s="172"/>
      <c r="B74" s="172"/>
      <c r="C74" s="172"/>
      <c r="D74" s="503"/>
      <c r="E74" s="503"/>
      <c r="F74" s="503"/>
    </row>
    <row r="75" spans="1:6" ht="12.75">
      <c r="A75" s="162"/>
      <c r="B75" s="162"/>
      <c r="C75" s="172"/>
      <c r="D75" s="503"/>
      <c r="E75" s="503"/>
      <c r="F75" s="503"/>
    </row>
    <row r="76" spans="1:6" ht="12.75">
      <c r="A76" s="162"/>
      <c r="B76" s="162"/>
      <c r="C76" s="172"/>
      <c r="D76" s="503"/>
      <c r="E76" s="503"/>
      <c r="F76" s="503"/>
    </row>
    <row r="77" spans="1:6" ht="12.75">
      <c r="A77" s="162"/>
      <c r="B77" s="162"/>
      <c r="C77" s="172"/>
      <c r="D77" s="503"/>
      <c r="E77" s="503"/>
      <c r="F77" s="503"/>
    </row>
    <row r="78" spans="1:6" ht="12.75">
      <c r="A78" s="172"/>
      <c r="B78" s="172"/>
      <c r="C78" s="172"/>
      <c r="D78" s="503"/>
      <c r="E78" s="503"/>
      <c r="F78" s="503"/>
    </row>
    <row r="79" spans="1:6" ht="12.75">
      <c r="A79" s="164"/>
      <c r="B79" s="172"/>
      <c r="C79" s="172"/>
      <c r="D79" s="503"/>
      <c r="E79" s="503"/>
      <c r="F79" s="503"/>
    </row>
    <row r="80" spans="1:6" ht="12.75">
      <c r="A80" s="172"/>
      <c r="B80" s="172"/>
      <c r="C80" s="172"/>
      <c r="D80" s="503"/>
      <c r="E80" s="503"/>
      <c r="F80" s="503"/>
    </row>
    <row r="81" spans="1:6" ht="12.75">
      <c r="A81" s="172"/>
      <c r="B81" s="172"/>
      <c r="C81" s="172"/>
      <c r="D81" s="503"/>
      <c r="E81" s="503"/>
      <c r="F81" s="503"/>
    </row>
    <row r="82" spans="1:6" ht="12.75">
      <c r="A82" s="162"/>
      <c r="B82" s="162"/>
      <c r="C82" s="172"/>
      <c r="D82" s="503"/>
      <c r="E82" s="503"/>
      <c r="F82" s="503"/>
    </row>
    <row r="83" spans="1:6" ht="12.75">
      <c r="A83" s="162"/>
      <c r="B83" s="162"/>
      <c r="C83" s="172"/>
      <c r="D83" s="503"/>
      <c r="E83" s="503"/>
      <c r="F83" s="503"/>
    </row>
    <row r="84" spans="1:6" ht="12.75">
      <c r="A84" s="162"/>
      <c r="B84" s="162"/>
      <c r="C84" s="172"/>
      <c r="D84" s="503"/>
      <c r="E84" s="503"/>
      <c r="F84" s="503"/>
    </row>
    <row r="85" spans="1:6" ht="12.75">
      <c r="A85" s="172"/>
      <c r="B85" s="172"/>
      <c r="C85" s="172"/>
      <c r="D85" s="503"/>
      <c r="E85" s="503"/>
      <c r="F85" s="503"/>
    </row>
    <row r="86" spans="1:6" ht="12.75">
      <c r="A86" s="164"/>
      <c r="B86" s="172"/>
      <c r="C86" s="172"/>
      <c r="D86" s="503"/>
      <c r="E86" s="503"/>
      <c r="F86" s="503"/>
    </row>
    <row r="87" spans="1:6" ht="12.75">
      <c r="A87" s="506"/>
      <c r="B87" s="172"/>
      <c r="C87" s="172"/>
      <c r="D87" s="503"/>
      <c r="E87" s="503"/>
      <c r="F87" s="503"/>
    </row>
    <row r="88" spans="1:6" ht="12.75">
      <c r="A88" s="172"/>
      <c r="B88" s="172"/>
      <c r="C88" s="172"/>
      <c r="D88" s="503"/>
      <c r="E88" s="503"/>
      <c r="F88" s="503"/>
    </row>
    <row r="89" spans="1:6" ht="12.75">
      <c r="A89" s="162"/>
      <c r="B89" s="162"/>
      <c r="C89" s="172"/>
      <c r="D89" s="503"/>
      <c r="E89" s="503"/>
      <c r="F89" s="503"/>
    </row>
    <row r="90" spans="1:6" ht="12.75">
      <c r="A90" s="162"/>
      <c r="B90" s="162"/>
      <c r="C90" s="172"/>
      <c r="D90" s="503"/>
      <c r="E90" s="503"/>
      <c r="F90" s="503"/>
    </row>
    <row r="91" spans="1:7" ht="12.75">
      <c r="A91" s="162"/>
      <c r="B91" s="162"/>
      <c r="C91" s="172"/>
      <c r="D91" s="503"/>
      <c r="E91" s="503"/>
      <c r="F91" s="503"/>
      <c r="G91" s="72"/>
    </row>
    <row r="92" spans="1:7" ht="12.75">
      <c r="A92" s="172"/>
      <c r="B92" s="172"/>
      <c r="C92" s="172"/>
      <c r="D92" s="503"/>
      <c r="E92" s="503"/>
      <c r="F92" s="503"/>
      <c r="G92" s="72"/>
    </row>
    <row r="93" spans="1:7" ht="12.75">
      <c r="A93" s="164"/>
      <c r="B93" s="172"/>
      <c r="C93" s="172"/>
      <c r="D93" s="503"/>
      <c r="E93" s="503"/>
      <c r="F93" s="503"/>
      <c r="G93" s="72"/>
    </row>
    <row r="94" spans="1:7" ht="12.75">
      <c r="A94" s="172"/>
      <c r="B94" s="172"/>
      <c r="C94" s="172"/>
      <c r="D94" s="503"/>
      <c r="E94" s="503"/>
      <c r="F94" s="503"/>
      <c r="G94" s="72"/>
    </row>
    <row r="95" spans="1:7" ht="12.75">
      <c r="A95" s="172"/>
      <c r="B95" s="172"/>
      <c r="C95" s="172"/>
      <c r="D95" s="503"/>
      <c r="E95" s="503"/>
      <c r="F95" s="503"/>
      <c r="G95" s="72"/>
    </row>
    <row r="96" spans="1:7" ht="12.75">
      <c r="A96" s="162"/>
      <c r="B96" s="162"/>
      <c r="C96" s="172"/>
      <c r="D96" s="503"/>
      <c r="E96" s="503"/>
      <c r="F96" s="503"/>
      <c r="G96" s="72"/>
    </row>
    <row r="97" spans="1:7" ht="12.75">
      <c r="A97" s="162"/>
      <c r="B97" s="162"/>
      <c r="C97" s="172"/>
      <c r="D97" s="503"/>
      <c r="E97" s="503"/>
      <c r="F97" s="503"/>
      <c r="G97" s="72"/>
    </row>
    <row r="98" spans="1:7" ht="12.75">
      <c r="A98" s="162"/>
      <c r="B98" s="162"/>
      <c r="C98" s="172"/>
      <c r="D98" s="503"/>
      <c r="E98" s="503"/>
      <c r="F98" s="503"/>
      <c r="G98" s="72"/>
    </row>
    <row r="99" spans="1:7" ht="12.75">
      <c r="A99" s="172"/>
      <c r="B99" s="172"/>
      <c r="C99" s="172"/>
      <c r="D99" s="503"/>
      <c r="E99" s="503"/>
      <c r="F99" s="503"/>
      <c r="G99" s="72"/>
    </row>
    <row r="100" spans="1:7" ht="12.75">
      <c r="A100" s="164"/>
      <c r="B100" s="172"/>
      <c r="C100" s="172"/>
      <c r="D100" s="503"/>
      <c r="E100" s="503"/>
      <c r="F100" s="503"/>
      <c r="G100" s="72"/>
    </row>
    <row r="101" spans="1:7" ht="12.75">
      <c r="A101" s="172"/>
      <c r="B101" s="172"/>
      <c r="C101" s="172"/>
      <c r="D101" s="503"/>
      <c r="E101" s="503"/>
      <c r="F101" s="503"/>
      <c r="G101" s="72"/>
    </row>
    <row r="102" spans="1:7" ht="12.75">
      <c r="A102" s="172"/>
      <c r="B102" s="172"/>
      <c r="C102" s="172"/>
      <c r="D102" s="503"/>
      <c r="E102" s="503"/>
      <c r="F102" s="503"/>
      <c r="G102" s="72"/>
    </row>
    <row r="103" spans="1:7" ht="12.75">
      <c r="A103" s="162"/>
      <c r="B103" s="162"/>
      <c r="C103" s="172"/>
      <c r="D103" s="503"/>
      <c r="E103" s="503"/>
      <c r="F103" s="503"/>
      <c r="G103" s="72"/>
    </row>
    <row r="104" spans="1:7" ht="12.75">
      <c r="A104" s="162"/>
      <c r="B104" s="162"/>
      <c r="C104" s="172"/>
      <c r="D104" s="503"/>
      <c r="E104" s="503"/>
      <c r="F104" s="503"/>
      <c r="G104" s="72"/>
    </row>
    <row r="105" spans="1:7" ht="12.75">
      <c r="A105" s="162"/>
      <c r="B105" s="162"/>
      <c r="C105" s="172"/>
      <c r="D105" s="503"/>
      <c r="E105" s="503"/>
      <c r="F105" s="503"/>
      <c r="G105" s="72"/>
    </row>
    <row r="106" spans="1:7" ht="12.75">
      <c r="A106" s="172"/>
      <c r="B106" s="172"/>
      <c r="C106" s="172"/>
      <c r="D106" s="503"/>
      <c r="E106" s="503"/>
      <c r="F106" s="503"/>
      <c r="G106" s="72"/>
    </row>
    <row r="107" spans="1:7" ht="12.75">
      <c r="A107" s="172"/>
      <c r="B107" s="172"/>
      <c r="C107" s="172"/>
      <c r="D107" s="503"/>
      <c r="E107" s="503"/>
      <c r="F107" s="503"/>
      <c r="G107" s="72"/>
    </row>
    <row r="108" spans="1:7" ht="12.75">
      <c r="A108" s="172"/>
      <c r="B108" s="172"/>
      <c r="C108" s="172"/>
      <c r="D108" s="503"/>
      <c r="E108" s="503"/>
      <c r="F108" s="503"/>
      <c r="G108" s="72"/>
    </row>
    <row r="109" spans="1:7" ht="12.75">
      <c r="A109" s="506"/>
      <c r="B109" s="172"/>
      <c r="C109" s="172"/>
      <c r="D109" s="503"/>
      <c r="E109" s="503"/>
      <c r="F109" s="503"/>
      <c r="G109" s="72"/>
    </row>
    <row r="110" spans="1:7" ht="12.75">
      <c r="A110" s="162"/>
      <c r="B110" s="162"/>
      <c r="C110" s="172"/>
      <c r="D110" s="503"/>
      <c r="E110" s="503"/>
      <c r="F110" s="503"/>
      <c r="G110" s="72"/>
    </row>
    <row r="111" spans="1:7" ht="12.75">
      <c r="A111" s="162"/>
      <c r="B111" s="162"/>
      <c r="C111" s="172"/>
      <c r="D111" s="503"/>
      <c r="E111" s="503"/>
      <c r="F111" s="503"/>
      <c r="G111" s="72"/>
    </row>
    <row r="112" spans="1:7" ht="12.75">
      <c r="A112" s="162"/>
      <c r="B112" s="162"/>
      <c r="C112" s="172"/>
      <c r="D112" s="503"/>
      <c r="E112" s="503"/>
      <c r="F112" s="503"/>
      <c r="G112" s="72"/>
    </row>
    <row r="113" spans="1:7" ht="12.75">
      <c r="A113" s="172"/>
      <c r="B113" s="172"/>
      <c r="C113" s="172"/>
      <c r="D113" s="503"/>
      <c r="E113" s="503"/>
      <c r="F113" s="503"/>
      <c r="G113" s="72"/>
    </row>
    <row r="114" spans="1:7" ht="12.75">
      <c r="A114" s="164"/>
      <c r="B114" s="172"/>
      <c r="C114" s="172"/>
      <c r="D114" s="503"/>
      <c r="E114" s="503"/>
      <c r="F114" s="503"/>
      <c r="G114" s="72"/>
    </row>
    <row r="115" spans="1:7" ht="12.75">
      <c r="A115" s="172"/>
      <c r="B115" s="172"/>
      <c r="C115" s="172"/>
      <c r="D115" s="503"/>
      <c r="E115" s="503"/>
      <c r="F115" s="503"/>
      <c r="G115" s="72"/>
    </row>
    <row r="116" spans="1:7" ht="12.75">
      <c r="A116" s="172"/>
      <c r="B116" s="172"/>
      <c r="C116" s="172"/>
      <c r="D116" s="503"/>
      <c r="E116" s="503"/>
      <c r="F116" s="503"/>
      <c r="G116" s="72"/>
    </row>
    <row r="117" spans="1:7" ht="12.75">
      <c r="A117" s="162"/>
      <c r="B117" s="162"/>
      <c r="C117" s="172"/>
      <c r="D117" s="503"/>
      <c r="E117" s="503"/>
      <c r="F117" s="503"/>
      <c r="G117" s="72"/>
    </row>
    <row r="118" spans="1:7" ht="12.75">
      <c r="A118" s="162"/>
      <c r="B118" s="162"/>
      <c r="C118" s="172"/>
      <c r="D118" s="503"/>
      <c r="E118" s="503"/>
      <c r="F118" s="503"/>
      <c r="G118" s="72"/>
    </row>
    <row r="119" spans="1:7" ht="12.75">
      <c r="A119" s="162"/>
      <c r="B119" s="162"/>
      <c r="C119" s="172"/>
      <c r="D119" s="503"/>
      <c r="E119" s="503"/>
      <c r="F119" s="503"/>
      <c r="G119" s="72"/>
    </row>
    <row r="120" spans="1:7" ht="12.75">
      <c r="A120" s="172"/>
      <c r="B120" s="172"/>
      <c r="C120" s="172"/>
      <c r="D120" s="503"/>
      <c r="E120" s="503"/>
      <c r="F120" s="503"/>
      <c r="G120" s="72"/>
    </row>
    <row r="121" spans="1:7" ht="12.75">
      <c r="A121" s="164"/>
      <c r="B121" s="172"/>
      <c r="C121" s="172"/>
      <c r="D121" s="503"/>
      <c r="E121" s="503"/>
      <c r="F121" s="503"/>
      <c r="G121" s="72"/>
    </row>
    <row r="122" spans="1:7" ht="12.75">
      <c r="A122" s="172"/>
      <c r="B122" s="172"/>
      <c r="C122" s="172"/>
      <c r="D122" s="503"/>
      <c r="E122" s="503"/>
      <c r="F122" s="503"/>
      <c r="G122" s="72"/>
    </row>
    <row r="123" spans="1:7" ht="12.75">
      <c r="A123" s="172"/>
      <c r="B123" s="172"/>
      <c r="C123" s="172"/>
      <c r="D123" s="503"/>
      <c r="E123" s="503"/>
      <c r="F123" s="503"/>
      <c r="G123" s="72"/>
    </row>
    <row r="124" spans="1:7" ht="12.75">
      <c r="A124" s="162"/>
      <c r="B124" s="162"/>
      <c r="C124" s="172"/>
      <c r="D124" s="503"/>
      <c r="E124" s="503"/>
      <c r="F124" s="503"/>
      <c r="G124" s="72"/>
    </row>
    <row r="125" spans="1:7" ht="12.75">
      <c r="A125" s="162"/>
      <c r="B125" s="162"/>
      <c r="C125" s="172"/>
      <c r="D125" s="503"/>
      <c r="E125" s="503"/>
      <c r="F125" s="503"/>
      <c r="G125" s="72"/>
    </row>
    <row r="126" spans="1:7" ht="12.75">
      <c r="A126" s="162"/>
      <c r="B126" s="162"/>
      <c r="C126" s="172"/>
      <c r="D126" s="503"/>
      <c r="E126" s="503"/>
      <c r="F126" s="503"/>
      <c r="G126" s="72"/>
    </row>
    <row r="127" spans="1:7" ht="12.75">
      <c r="A127" s="162"/>
      <c r="B127" s="172"/>
      <c r="C127" s="172"/>
      <c r="D127" s="503"/>
      <c r="E127" s="503"/>
      <c r="F127" s="503"/>
      <c r="G127" s="72"/>
    </row>
    <row r="128" spans="1:7" ht="12.75">
      <c r="A128" s="172"/>
      <c r="B128" s="172"/>
      <c r="C128" s="172"/>
      <c r="D128" s="503"/>
      <c r="E128" s="503"/>
      <c r="F128" s="503"/>
      <c r="G128" s="72"/>
    </row>
    <row r="129" spans="1:7" ht="12.75">
      <c r="A129" s="172"/>
      <c r="B129" s="172"/>
      <c r="C129" s="172"/>
      <c r="D129" s="503"/>
      <c r="E129" s="503"/>
      <c r="F129" s="503"/>
      <c r="G129" s="72"/>
    </row>
    <row r="130" spans="1:7" ht="12.75">
      <c r="A130" s="172"/>
      <c r="B130" s="172"/>
      <c r="C130" s="172"/>
      <c r="D130" s="503"/>
      <c r="E130" s="503"/>
      <c r="F130" s="503"/>
      <c r="G130" s="72"/>
    </row>
    <row r="131" spans="1:7" ht="12.75">
      <c r="A131" s="172"/>
      <c r="B131" s="172"/>
      <c r="C131" s="172"/>
      <c r="D131" s="503"/>
      <c r="E131" s="503"/>
      <c r="F131" s="503"/>
      <c r="G131" s="72"/>
    </row>
    <row r="132" spans="1:7" ht="12.75">
      <c r="A132" s="162"/>
      <c r="B132" s="162"/>
      <c r="C132" s="172"/>
      <c r="D132" s="503"/>
      <c r="E132" s="503"/>
      <c r="F132" s="503"/>
      <c r="G132" s="72"/>
    </row>
    <row r="133" spans="1:7" ht="12.75">
      <c r="A133" s="162"/>
      <c r="B133" s="162"/>
      <c r="C133" s="172"/>
      <c r="D133" s="503"/>
      <c r="E133" s="503"/>
      <c r="F133" s="503"/>
      <c r="G133" s="72"/>
    </row>
    <row r="134" spans="1:7" ht="12.75">
      <c r="A134" s="162"/>
      <c r="B134" s="162"/>
      <c r="C134" s="172"/>
      <c r="D134" s="503"/>
      <c r="E134" s="503"/>
      <c r="F134" s="503"/>
      <c r="G134" s="72"/>
    </row>
    <row r="135" spans="1:7" ht="12.75">
      <c r="A135" s="172"/>
      <c r="B135" s="172"/>
      <c r="C135" s="172"/>
      <c r="D135" s="503"/>
      <c r="E135" s="503"/>
      <c r="F135" s="503"/>
      <c r="G135" s="72"/>
    </row>
    <row r="136" spans="1:7" ht="12.75">
      <c r="A136" s="164"/>
      <c r="B136" s="172"/>
      <c r="C136" s="172"/>
      <c r="D136" s="503"/>
      <c r="E136" s="503"/>
      <c r="F136" s="503"/>
      <c r="G136" s="72"/>
    </row>
    <row r="137" spans="1:7" ht="12.75">
      <c r="A137" s="172"/>
      <c r="B137" s="172"/>
      <c r="C137" s="172"/>
      <c r="D137" s="503"/>
      <c r="E137" s="503"/>
      <c r="F137" s="503"/>
      <c r="G137" s="72"/>
    </row>
    <row r="138" spans="1:7" ht="12.75">
      <c r="A138" s="172"/>
      <c r="B138" s="172"/>
      <c r="C138" s="172"/>
      <c r="D138" s="503"/>
      <c r="E138" s="503"/>
      <c r="F138" s="503"/>
      <c r="G138" s="72"/>
    </row>
    <row r="139" spans="1:7" ht="12.75">
      <c r="A139" s="162"/>
      <c r="B139" s="162"/>
      <c r="C139" s="172"/>
      <c r="D139" s="503"/>
      <c r="E139" s="503"/>
      <c r="F139" s="503"/>
      <c r="G139" s="72"/>
    </row>
    <row r="140" spans="1:7" ht="12.75">
      <c r="A140" s="162"/>
      <c r="B140" s="162"/>
      <c r="C140" s="172"/>
      <c r="D140" s="503"/>
      <c r="E140" s="503"/>
      <c r="F140" s="503"/>
      <c r="G140" s="72"/>
    </row>
    <row r="141" spans="1:7" ht="12.75">
      <c r="A141" s="162"/>
      <c r="B141" s="162"/>
      <c r="C141" s="172"/>
      <c r="D141" s="503"/>
      <c r="E141" s="503"/>
      <c r="F141" s="503"/>
      <c r="G141" s="72"/>
    </row>
    <row r="142" spans="1:7" ht="12.75">
      <c r="A142" s="172"/>
      <c r="B142" s="172"/>
      <c r="C142" s="172"/>
      <c r="D142" s="503"/>
      <c r="E142" s="503"/>
      <c r="F142" s="503"/>
      <c r="G142" s="72"/>
    </row>
    <row r="143" spans="1:7" ht="12.75">
      <c r="A143" s="172"/>
      <c r="B143" s="172"/>
      <c r="C143" s="172"/>
      <c r="D143" s="503"/>
      <c r="E143" s="503"/>
      <c r="F143" s="503"/>
      <c r="G143" s="72"/>
    </row>
    <row r="144" spans="1:7" ht="12.75">
      <c r="A144" s="172"/>
      <c r="B144" s="172"/>
      <c r="C144" s="172"/>
      <c r="D144" s="503"/>
      <c r="E144" s="503"/>
      <c r="F144" s="503"/>
      <c r="G144" s="72"/>
    </row>
    <row r="145" spans="1:7" ht="12.75">
      <c r="A145" s="172"/>
      <c r="B145" s="172"/>
      <c r="C145" s="172"/>
      <c r="D145" s="503"/>
      <c r="E145" s="503"/>
      <c r="F145" s="503"/>
      <c r="G145" s="72"/>
    </row>
    <row r="146" spans="1:7" ht="12.75">
      <c r="A146" s="162"/>
      <c r="B146" s="162"/>
      <c r="C146" s="172"/>
      <c r="D146" s="503"/>
      <c r="E146" s="503"/>
      <c r="F146" s="503"/>
      <c r="G146" s="72"/>
    </row>
    <row r="147" spans="1:7" ht="12.75">
      <c r="A147" s="162"/>
      <c r="B147" s="162"/>
      <c r="C147" s="172"/>
      <c r="D147" s="503"/>
      <c r="E147" s="503"/>
      <c r="F147" s="503"/>
      <c r="G147" s="72"/>
    </row>
    <row r="148" spans="1:7" ht="12.75">
      <c r="A148" s="162"/>
      <c r="B148" s="162"/>
      <c r="C148" s="172"/>
      <c r="D148" s="503"/>
      <c r="E148" s="503"/>
      <c r="F148" s="503"/>
      <c r="G148" s="72"/>
    </row>
    <row r="149" spans="1:7" ht="12.75">
      <c r="A149" s="172"/>
      <c r="B149" s="172"/>
      <c r="C149" s="172"/>
      <c r="D149" s="503"/>
      <c r="E149" s="503"/>
      <c r="F149" s="503"/>
      <c r="G149" s="72"/>
    </row>
    <row r="150" spans="1:7" ht="12.75">
      <c r="A150" s="172"/>
      <c r="B150" s="172"/>
      <c r="C150" s="172"/>
      <c r="D150" s="503"/>
      <c r="E150" s="503"/>
      <c r="F150" s="503"/>
      <c r="G150" s="72"/>
    </row>
    <row r="151" spans="1:7" ht="12.75">
      <c r="A151" s="172"/>
      <c r="B151" s="172"/>
      <c r="C151" s="172"/>
      <c r="D151" s="503"/>
      <c r="E151" s="503"/>
      <c r="F151" s="503"/>
      <c r="G151" s="72"/>
    </row>
    <row r="152" spans="1:7" ht="12.75">
      <c r="A152" s="172"/>
      <c r="B152" s="172"/>
      <c r="C152" s="172"/>
      <c r="D152" s="503"/>
      <c r="E152" s="503"/>
      <c r="F152" s="503"/>
      <c r="G152" s="72"/>
    </row>
    <row r="153" spans="1:7" ht="12.75">
      <c r="A153" s="162"/>
      <c r="B153" s="162"/>
      <c r="C153" s="172"/>
      <c r="D153" s="503"/>
      <c r="E153" s="503"/>
      <c r="F153" s="503"/>
      <c r="G153" s="72"/>
    </row>
    <row r="154" spans="1:7" ht="12.75">
      <c r="A154" s="162"/>
      <c r="B154" s="162"/>
      <c r="C154" s="172"/>
      <c r="D154" s="503"/>
      <c r="E154" s="503"/>
      <c r="F154" s="503"/>
      <c r="G154" s="72"/>
    </row>
    <row r="155" spans="1:7" ht="12.75">
      <c r="A155" s="162"/>
      <c r="B155" s="162"/>
      <c r="C155" s="172"/>
      <c r="D155" s="503"/>
      <c r="E155" s="503"/>
      <c r="F155" s="503"/>
      <c r="G155" s="72"/>
    </row>
    <row r="156" spans="1:7" ht="12.75">
      <c r="A156" s="172"/>
      <c r="B156" s="172"/>
      <c r="C156" s="172"/>
      <c r="D156" s="503"/>
      <c r="E156" s="503"/>
      <c r="F156" s="503"/>
      <c r="G156" s="72"/>
    </row>
    <row r="157" spans="1:7" ht="12.75">
      <c r="A157" s="172"/>
      <c r="B157" s="172"/>
      <c r="C157" s="172"/>
      <c r="D157" s="503"/>
      <c r="E157" s="503"/>
      <c r="F157" s="503"/>
      <c r="G157" s="72"/>
    </row>
    <row r="158" spans="1:7" ht="12.75">
      <c r="A158" s="172"/>
      <c r="B158" s="172"/>
      <c r="C158" s="172"/>
      <c r="D158" s="503"/>
      <c r="E158" s="503"/>
      <c r="F158" s="503"/>
      <c r="G158" s="72"/>
    </row>
    <row r="159" spans="1:7" ht="12.75">
      <c r="A159" s="172"/>
      <c r="B159" s="172"/>
      <c r="C159" s="172"/>
      <c r="D159" s="503"/>
      <c r="E159" s="503"/>
      <c r="F159" s="503"/>
      <c r="G159" s="72"/>
    </row>
    <row r="160" spans="1:7" ht="12.75">
      <c r="A160" s="162"/>
      <c r="B160" s="162"/>
      <c r="C160" s="172"/>
      <c r="D160" s="503"/>
      <c r="E160" s="503"/>
      <c r="F160" s="503"/>
      <c r="G160" s="72"/>
    </row>
    <row r="161" spans="1:7" ht="12.75">
      <c r="A161" s="162"/>
      <c r="B161" s="162"/>
      <c r="C161" s="172"/>
      <c r="D161" s="503"/>
      <c r="E161" s="503"/>
      <c r="F161" s="503"/>
      <c r="G161" s="72"/>
    </row>
    <row r="162" spans="1:7" ht="12.75">
      <c r="A162" s="162"/>
      <c r="B162" s="162"/>
      <c r="C162" s="172"/>
      <c r="D162" s="503"/>
      <c r="E162" s="503"/>
      <c r="F162" s="503"/>
      <c r="G162" s="72"/>
    </row>
    <row r="163" spans="1:7" ht="12.75">
      <c r="A163" s="172"/>
      <c r="B163" s="172"/>
      <c r="C163" s="172"/>
      <c r="D163" s="503"/>
      <c r="E163" s="503"/>
      <c r="F163" s="503"/>
      <c r="G163" s="72"/>
    </row>
    <row r="164" spans="1:7" ht="12.75">
      <c r="A164" s="172"/>
      <c r="B164" s="172"/>
      <c r="C164" s="172"/>
      <c r="D164" s="503"/>
      <c r="E164" s="503"/>
      <c r="F164" s="503"/>
      <c r="G164" s="72"/>
    </row>
    <row r="165" spans="1:7" ht="12.75">
      <c r="A165" s="172"/>
      <c r="B165" s="172"/>
      <c r="C165" s="172"/>
      <c r="D165" s="503"/>
      <c r="E165" s="503"/>
      <c r="F165" s="503"/>
      <c r="G165" s="72"/>
    </row>
    <row r="166" spans="1:7" ht="12.75">
      <c r="A166" s="172"/>
      <c r="B166" s="172"/>
      <c r="C166" s="172"/>
      <c r="D166" s="503"/>
      <c r="E166" s="503"/>
      <c r="F166" s="503"/>
      <c r="G166" s="72"/>
    </row>
    <row r="167" spans="1:7" ht="12.75">
      <c r="A167" s="162"/>
      <c r="B167" s="162"/>
      <c r="C167" s="172"/>
      <c r="D167" s="503"/>
      <c r="E167" s="503"/>
      <c r="F167" s="503"/>
      <c r="G167" s="72"/>
    </row>
    <row r="168" spans="1:7" ht="12.75">
      <c r="A168" s="162"/>
      <c r="B168" s="162"/>
      <c r="C168" s="172"/>
      <c r="D168" s="503"/>
      <c r="E168" s="503"/>
      <c r="F168" s="503"/>
      <c r="G168" s="72"/>
    </row>
    <row r="169" spans="1:7" ht="12.75">
      <c r="A169" s="162"/>
      <c r="B169" s="162"/>
      <c r="C169" s="172"/>
      <c r="D169" s="503"/>
      <c r="E169" s="503"/>
      <c r="F169" s="503"/>
      <c r="G169" s="72"/>
    </row>
    <row r="170" spans="1:7" ht="12.75">
      <c r="A170" s="172"/>
      <c r="B170" s="172"/>
      <c r="C170" s="172"/>
      <c r="D170" s="503"/>
      <c r="E170" s="503"/>
      <c r="F170" s="503"/>
      <c r="G170" s="72"/>
    </row>
    <row r="171" spans="1:7" ht="12.75">
      <c r="A171" s="172"/>
      <c r="B171" s="172"/>
      <c r="C171" s="172"/>
      <c r="D171" s="503"/>
      <c r="E171" s="503"/>
      <c r="F171" s="503"/>
      <c r="G171" s="72"/>
    </row>
    <row r="172" spans="1:7" ht="12.75">
      <c r="A172" s="72"/>
      <c r="B172" s="72"/>
      <c r="C172" s="72"/>
      <c r="D172" s="72"/>
      <c r="E172" s="72"/>
      <c r="F172" s="72"/>
      <c r="G172" s="72"/>
    </row>
    <row r="173" spans="1:7" ht="12.75">
      <c r="A173" s="172"/>
      <c r="B173" s="172"/>
      <c r="C173" s="172"/>
      <c r="D173" s="503"/>
      <c r="E173" s="503"/>
      <c r="F173" s="503"/>
      <c r="G173" s="72"/>
    </row>
    <row r="174" spans="1:7" ht="12.75">
      <c r="A174" s="162"/>
      <c r="B174" s="162"/>
      <c r="C174" s="172"/>
      <c r="D174" s="503"/>
      <c r="E174" s="503"/>
      <c r="F174" s="503"/>
      <c r="G174" s="72"/>
    </row>
    <row r="175" spans="1:7" ht="12.75">
      <c r="A175" s="162"/>
      <c r="B175" s="162"/>
      <c r="C175" s="172"/>
      <c r="D175" s="503"/>
      <c r="E175" s="503"/>
      <c r="F175" s="503"/>
      <c r="G175" s="72"/>
    </row>
    <row r="176" spans="1:7" ht="12.75">
      <c r="A176" s="162"/>
      <c r="B176" s="162"/>
      <c r="C176" s="172"/>
      <c r="D176" s="503"/>
      <c r="E176" s="503"/>
      <c r="F176" s="503"/>
      <c r="G176" s="72"/>
    </row>
    <row r="177" spans="1:7" ht="12.75">
      <c r="A177" s="172"/>
      <c r="B177" s="172"/>
      <c r="C177" s="172"/>
      <c r="D177" s="503"/>
      <c r="E177" s="503"/>
      <c r="F177" s="503"/>
      <c r="G177" s="72"/>
    </row>
    <row r="178" spans="1:7" ht="12.75">
      <c r="A178" s="172"/>
      <c r="B178" s="172"/>
      <c r="C178" s="172"/>
      <c r="D178" s="503"/>
      <c r="E178" s="503"/>
      <c r="F178" s="503"/>
      <c r="G178" s="72"/>
    </row>
    <row r="179" spans="1:7" ht="12.75">
      <c r="A179" s="507"/>
      <c r="B179" s="172"/>
      <c r="C179" s="172"/>
      <c r="D179" s="503"/>
      <c r="E179" s="503"/>
      <c r="F179" s="503"/>
      <c r="G179" s="72"/>
    </row>
    <row r="180" spans="1:7" ht="12.75">
      <c r="A180" s="172"/>
      <c r="B180" s="172"/>
      <c r="C180" s="172"/>
      <c r="D180" s="503"/>
      <c r="E180" s="503"/>
      <c r="F180" s="503"/>
      <c r="G180" s="72"/>
    </row>
    <row r="181" spans="1:7" ht="12.75">
      <c r="A181" s="162"/>
      <c r="B181" s="162"/>
      <c r="C181" s="172"/>
      <c r="D181" s="503"/>
      <c r="E181" s="503"/>
      <c r="F181" s="503"/>
      <c r="G181" s="72"/>
    </row>
    <row r="182" spans="1:7" ht="12.75">
      <c r="A182" s="162"/>
      <c r="B182" s="162"/>
      <c r="C182" s="172"/>
      <c r="D182" s="503"/>
      <c r="E182" s="503"/>
      <c r="F182" s="503"/>
      <c r="G182" s="72"/>
    </row>
    <row r="183" spans="1:7" ht="12.75">
      <c r="A183" s="162"/>
      <c r="B183" s="162"/>
      <c r="C183" s="172"/>
      <c r="D183" s="503"/>
      <c r="E183" s="503"/>
      <c r="F183" s="503"/>
      <c r="G183" s="72"/>
    </row>
    <row r="184" spans="1:7" ht="12.75">
      <c r="A184" s="172"/>
      <c r="B184" s="172"/>
      <c r="C184" s="172"/>
      <c r="D184" s="503"/>
      <c r="E184" s="503"/>
      <c r="F184" s="503"/>
      <c r="G184" s="72"/>
    </row>
    <row r="185" spans="1:7" ht="12.75">
      <c r="A185" s="172"/>
      <c r="B185" s="172"/>
      <c r="C185" s="172"/>
      <c r="D185" s="503"/>
      <c r="E185" s="503"/>
      <c r="F185" s="503"/>
      <c r="G185" s="72"/>
    </row>
    <row r="186" spans="1:7" ht="12.75">
      <c r="A186" s="172"/>
      <c r="B186" s="172"/>
      <c r="C186" s="172"/>
      <c r="D186" s="503"/>
      <c r="E186" s="503"/>
      <c r="F186" s="503"/>
      <c r="G186" s="72"/>
    </row>
    <row r="187" spans="1:7" ht="12.75">
      <c r="A187" s="172"/>
      <c r="B187" s="172"/>
      <c r="C187" s="172"/>
      <c r="D187" s="503"/>
      <c r="E187" s="503"/>
      <c r="F187" s="503"/>
      <c r="G187" s="72"/>
    </row>
    <row r="188" spans="1:7" ht="12.75">
      <c r="A188" s="162"/>
      <c r="B188" s="162"/>
      <c r="C188" s="172"/>
      <c r="D188" s="503"/>
      <c r="E188" s="503"/>
      <c r="F188" s="503"/>
      <c r="G188" s="72"/>
    </row>
    <row r="189" spans="1:7" ht="12.75">
      <c r="A189" s="162"/>
      <c r="B189" s="162"/>
      <c r="C189" s="172"/>
      <c r="D189" s="503"/>
      <c r="E189" s="503"/>
      <c r="F189" s="503"/>
      <c r="G189" s="72"/>
    </row>
    <row r="190" spans="1:7" ht="12.75">
      <c r="A190" s="162"/>
      <c r="B190" s="162"/>
      <c r="C190" s="172"/>
      <c r="D190" s="503"/>
      <c r="E190" s="503"/>
      <c r="F190" s="503"/>
      <c r="G190" s="72"/>
    </row>
    <row r="191" spans="1:7" ht="12.75">
      <c r="A191" s="172"/>
      <c r="B191" s="172"/>
      <c r="C191" s="172"/>
      <c r="D191" s="503"/>
      <c r="E191" s="503"/>
      <c r="F191" s="503"/>
      <c r="G191" s="72"/>
    </row>
    <row r="192" spans="1:7" ht="12.75">
      <c r="A192" s="172"/>
      <c r="B192" s="172"/>
      <c r="C192" s="172"/>
      <c r="D192" s="503"/>
      <c r="E192" s="503"/>
      <c r="F192" s="503"/>
      <c r="G192" s="72"/>
    </row>
    <row r="193" spans="1:7" ht="12.75">
      <c r="A193" s="172"/>
      <c r="B193" s="172"/>
      <c r="C193" s="172"/>
      <c r="D193" s="503"/>
      <c r="E193" s="503"/>
      <c r="F193" s="503"/>
      <c r="G193" s="72"/>
    </row>
    <row r="194" spans="1:7" ht="12.75">
      <c r="A194" s="172"/>
      <c r="B194" s="172"/>
      <c r="C194" s="172"/>
      <c r="D194" s="503"/>
      <c r="E194" s="503"/>
      <c r="F194" s="503"/>
      <c r="G194" s="72"/>
    </row>
    <row r="195" spans="1:7" ht="12.75">
      <c r="A195" s="162"/>
      <c r="B195" s="162"/>
      <c r="C195" s="172"/>
      <c r="D195" s="503"/>
      <c r="E195" s="503"/>
      <c r="F195" s="503"/>
      <c r="G195" s="72"/>
    </row>
    <row r="196" spans="1:7" ht="12.75">
      <c r="A196" s="162"/>
      <c r="B196" s="162"/>
      <c r="C196" s="172"/>
      <c r="D196" s="503"/>
      <c r="E196" s="503"/>
      <c r="F196" s="503"/>
      <c r="G196" s="72"/>
    </row>
    <row r="197" spans="1:7" ht="12.75">
      <c r="A197" s="162"/>
      <c r="B197" s="162"/>
      <c r="C197" s="172"/>
      <c r="D197" s="503"/>
      <c r="E197" s="503"/>
      <c r="F197" s="503"/>
      <c r="G197" s="72"/>
    </row>
    <row r="198" spans="1:7" ht="12.75">
      <c r="A198" s="172"/>
      <c r="B198" s="172"/>
      <c r="C198" s="172"/>
      <c r="D198" s="503"/>
      <c r="E198" s="503"/>
      <c r="F198" s="503"/>
      <c r="G198" s="72"/>
    </row>
    <row r="199" spans="1:7" ht="12.75">
      <c r="A199" s="164"/>
      <c r="B199" s="172"/>
      <c r="C199" s="172"/>
      <c r="D199" s="503"/>
      <c r="E199" s="503"/>
      <c r="F199" s="503"/>
      <c r="G199" s="72"/>
    </row>
    <row r="200" spans="1:7" ht="12.75">
      <c r="A200" s="172"/>
      <c r="B200" s="172"/>
      <c r="C200" s="172"/>
      <c r="D200" s="503"/>
      <c r="E200" s="503"/>
      <c r="F200" s="503"/>
      <c r="G200" s="72"/>
    </row>
    <row r="201" spans="1:7" ht="12.75">
      <c r="A201" s="172"/>
      <c r="B201" s="172"/>
      <c r="C201" s="172"/>
      <c r="D201" s="503"/>
      <c r="E201" s="503"/>
      <c r="F201" s="503"/>
      <c r="G201" s="72"/>
    </row>
    <row r="202" spans="1:7" ht="12.75">
      <c r="A202" s="172"/>
      <c r="B202" s="172"/>
      <c r="C202" s="172"/>
      <c r="D202" s="503"/>
      <c r="E202" s="503"/>
      <c r="F202" s="503"/>
      <c r="G202" s="72"/>
    </row>
    <row r="203" spans="1:7" ht="12.75">
      <c r="A203" s="170"/>
      <c r="B203" s="162"/>
      <c r="C203" s="162"/>
      <c r="D203" s="459"/>
      <c r="E203" s="503"/>
      <c r="F203" s="503"/>
      <c r="G203" s="72"/>
    </row>
    <row r="204" spans="1:7" ht="12.75">
      <c r="A204" s="170"/>
      <c r="B204" s="170"/>
      <c r="C204" s="162"/>
      <c r="D204" s="459"/>
      <c r="E204" s="503"/>
      <c r="F204" s="503"/>
      <c r="G204" s="72"/>
    </row>
    <row r="205" spans="1:7" ht="12.75">
      <c r="A205" s="172"/>
      <c r="B205" s="172"/>
      <c r="C205" s="172"/>
      <c r="D205" s="503"/>
      <c r="E205" s="503"/>
      <c r="F205" s="503"/>
      <c r="G205" s="72"/>
    </row>
    <row r="206" spans="1:7" ht="12.75">
      <c r="A206" s="172"/>
      <c r="B206" s="172"/>
      <c r="C206" s="172"/>
      <c r="D206" s="503"/>
      <c r="E206" s="503"/>
      <c r="F206" s="503"/>
      <c r="G206" s="72"/>
    </row>
    <row r="207" spans="1:7" ht="12.75">
      <c r="A207" s="505"/>
      <c r="B207" s="172"/>
      <c r="C207" s="172"/>
      <c r="D207" s="503"/>
      <c r="E207" s="503"/>
      <c r="F207" s="503"/>
      <c r="G207" s="72"/>
    </row>
    <row r="208" spans="1:7" ht="12.75">
      <c r="A208" s="172"/>
      <c r="B208" s="172"/>
      <c r="C208" s="172"/>
      <c r="D208" s="503"/>
      <c r="E208" s="503"/>
      <c r="F208" s="503"/>
      <c r="G208" s="72"/>
    </row>
    <row r="209" spans="1:7" ht="12.75">
      <c r="A209" s="172"/>
      <c r="B209" s="172"/>
      <c r="C209" s="172"/>
      <c r="D209" s="503"/>
      <c r="E209" s="503"/>
      <c r="F209" s="503"/>
      <c r="G209" s="72"/>
    </row>
  </sheetData>
  <sheetProtection selectLockedCells="1" selectUnlockedCells="1"/>
  <printOptions/>
  <pageMargins left="0.75" right="0.25972222222222224" top="1" bottom="1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0"/>
  </sheetPr>
  <dimension ref="A2:L11"/>
  <sheetViews>
    <sheetView workbookViewId="0" topLeftCell="A1">
      <selection activeCell="H18" sqref="H18"/>
    </sheetView>
  </sheetViews>
  <sheetFormatPr defaultColWidth="9.140625" defaultRowHeight="12.75"/>
  <sheetData>
    <row r="2" ht="12.75">
      <c r="A2" s="148" t="s">
        <v>1304</v>
      </c>
    </row>
    <row r="3" ht="12.75">
      <c r="A3" s="148" t="s">
        <v>1305</v>
      </c>
    </row>
    <row r="4" ht="12.75">
      <c r="A4" s="148" t="s">
        <v>1306</v>
      </c>
    </row>
    <row r="5" ht="12.75">
      <c r="A5" s="148" t="s">
        <v>1307</v>
      </c>
    </row>
    <row r="8" spans="1:8" ht="12.75">
      <c r="A8" s="508" t="s">
        <v>1308</v>
      </c>
      <c r="B8" s="508"/>
      <c r="C8" s="508"/>
      <c r="D8" s="508"/>
      <c r="E8" s="508"/>
      <c r="F8" s="508"/>
      <c r="G8" s="508"/>
      <c r="H8" s="508"/>
    </row>
    <row r="11" spans="1:12" ht="12.75">
      <c r="A11" s="120" t="s">
        <v>1309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H256"/>
  <sheetViews>
    <sheetView workbookViewId="0" topLeftCell="A1">
      <selection activeCell="C89" sqref="C89"/>
    </sheetView>
  </sheetViews>
  <sheetFormatPr defaultColWidth="9.140625" defaultRowHeight="12.75"/>
  <cols>
    <col min="2" max="2" width="44.8515625" style="0" customWidth="1"/>
    <col min="3" max="3" width="21.421875" style="0" customWidth="1"/>
    <col min="4" max="4" width="19.8515625" style="0" customWidth="1"/>
    <col min="5" max="5" width="18.140625" style="0" customWidth="1"/>
    <col min="6" max="6" width="12.57421875" style="0" customWidth="1"/>
  </cols>
  <sheetData>
    <row r="1" spans="1:8" ht="12.75">
      <c r="A1" s="23" t="s">
        <v>126</v>
      </c>
      <c r="B1" s="24"/>
      <c r="C1" s="24"/>
      <c r="D1" s="24"/>
      <c r="E1" s="24"/>
      <c r="F1" s="24"/>
      <c r="G1" s="24"/>
      <c r="H1" s="24"/>
    </row>
    <row r="2" spans="1:8" ht="12.75">
      <c r="A2" s="25"/>
      <c r="B2" s="25"/>
      <c r="C2" s="25" t="s">
        <v>127</v>
      </c>
      <c r="D2" s="25"/>
      <c r="E2" s="25"/>
      <c r="F2" s="25"/>
      <c r="G2" s="24"/>
      <c r="H2" s="24"/>
    </row>
    <row r="3" spans="1:8" ht="12.75">
      <c r="A3" s="24"/>
      <c r="B3" s="24"/>
      <c r="C3" s="24"/>
      <c r="D3" s="24"/>
      <c r="E3" s="24"/>
      <c r="F3" s="26" t="s">
        <v>128</v>
      </c>
      <c r="G3" s="24"/>
      <c r="H3" s="24"/>
    </row>
    <row r="4" spans="1:8" ht="12.75">
      <c r="A4" s="24"/>
      <c r="B4" s="27" t="s">
        <v>129</v>
      </c>
      <c r="C4" s="28" t="s">
        <v>130</v>
      </c>
      <c r="D4" s="28" t="s">
        <v>131</v>
      </c>
      <c r="E4" s="28" t="s">
        <v>132</v>
      </c>
      <c r="F4" s="28" t="s">
        <v>133</v>
      </c>
      <c r="G4" s="29" t="s">
        <v>134</v>
      </c>
      <c r="H4" s="29" t="s">
        <v>134</v>
      </c>
    </row>
    <row r="5" spans="1:8" ht="12.75">
      <c r="A5" s="24"/>
      <c r="B5" s="30" t="s">
        <v>135</v>
      </c>
      <c r="C5" s="31">
        <v>54136.58</v>
      </c>
      <c r="D5" s="31">
        <v>52309.57</v>
      </c>
      <c r="E5" s="32"/>
      <c r="F5" s="32">
        <v>53304.5</v>
      </c>
      <c r="G5" s="33"/>
      <c r="H5" s="33">
        <v>1.0190200378248186</v>
      </c>
    </row>
    <row r="6" spans="1:8" ht="12.75">
      <c r="A6" s="24"/>
      <c r="B6" s="34" t="s">
        <v>136</v>
      </c>
      <c r="C6" s="35">
        <v>10679.3</v>
      </c>
      <c r="D6" s="35">
        <v>6512.04</v>
      </c>
      <c r="E6" s="36"/>
      <c r="F6" s="36">
        <v>6512.03</v>
      </c>
      <c r="G6" s="37"/>
      <c r="H6" s="37">
        <v>0.9999984643828969</v>
      </c>
    </row>
    <row r="7" spans="1:8" ht="12.75">
      <c r="A7" s="24"/>
      <c r="B7" s="38" t="s">
        <v>137</v>
      </c>
      <c r="C7" s="39">
        <v>64815.88</v>
      </c>
      <c r="D7" s="39">
        <v>58821.61</v>
      </c>
      <c r="E7" s="39">
        <v>0</v>
      </c>
      <c r="F7" s="39">
        <v>59816.53</v>
      </c>
      <c r="G7" s="40"/>
      <c r="H7" s="40">
        <v>1.016914191910082</v>
      </c>
    </row>
    <row r="8" spans="1:6" ht="12.75">
      <c r="A8" s="41"/>
      <c r="B8" s="41"/>
      <c r="C8" s="42"/>
      <c r="D8" s="42"/>
      <c r="E8" s="42"/>
      <c r="F8" s="41"/>
    </row>
    <row r="9" spans="1:8" ht="12.75">
      <c r="A9" s="23" t="s">
        <v>138</v>
      </c>
      <c r="B9" s="24"/>
      <c r="C9" s="24"/>
      <c r="D9" s="24"/>
      <c r="E9" s="24"/>
      <c r="F9" s="26" t="s">
        <v>128</v>
      </c>
      <c r="G9" s="24"/>
      <c r="H9" s="24"/>
    </row>
    <row r="10" spans="1:8" ht="12.75">
      <c r="A10" s="43" t="s">
        <v>139</v>
      </c>
      <c r="B10" s="43" t="s">
        <v>140</v>
      </c>
      <c r="C10" s="43" t="s">
        <v>130</v>
      </c>
      <c r="D10" s="43" t="s">
        <v>131</v>
      </c>
      <c r="E10" s="43" t="s">
        <v>132</v>
      </c>
      <c r="F10" s="43" t="s">
        <v>133</v>
      </c>
      <c r="G10" s="43" t="s">
        <v>134</v>
      </c>
      <c r="H10" s="43" t="s">
        <v>134</v>
      </c>
    </row>
    <row r="11" spans="1:8" ht="12.75">
      <c r="A11" s="44">
        <v>5011</v>
      </c>
      <c r="B11" s="45" t="s">
        <v>141</v>
      </c>
      <c r="C11" s="46">
        <v>7013.28</v>
      </c>
      <c r="D11" s="46">
        <v>8114.02</v>
      </c>
      <c r="E11" s="46"/>
      <c r="F11" s="46">
        <v>8114.01</v>
      </c>
      <c r="G11" s="47"/>
      <c r="H11" s="47">
        <v>0.9999987675652758</v>
      </c>
    </row>
    <row r="12" spans="1:8" ht="12.75">
      <c r="A12" s="48" t="s">
        <v>142</v>
      </c>
      <c r="B12" s="49"/>
      <c r="C12" s="50">
        <v>7013.28</v>
      </c>
      <c r="D12" s="50">
        <v>8114.02</v>
      </c>
      <c r="E12" s="50"/>
      <c r="F12" s="50">
        <v>8114.01</v>
      </c>
      <c r="G12" s="51"/>
      <c r="H12" s="51">
        <v>0.9999987675652758</v>
      </c>
    </row>
    <row r="13" spans="1:8" ht="12.75">
      <c r="A13" s="44">
        <v>5021</v>
      </c>
      <c r="B13" s="45" t="s">
        <v>143</v>
      </c>
      <c r="C13" s="46">
        <v>697.49</v>
      </c>
      <c r="D13" s="46">
        <v>1100.67</v>
      </c>
      <c r="E13" s="46"/>
      <c r="F13" s="46">
        <v>1100.67</v>
      </c>
      <c r="G13" s="47"/>
      <c r="H13" s="47">
        <v>1</v>
      </c>
    </row>
    <row r="14" spans="1:8" ht="12.75">
      <c r="A14" s="44">
        <v>5023</v>
      </c>
      <c r="B14" s="45" t="s">
        <v>144</v>
      </c>
      <c r="C14" s="46">
        <v>1676.1</v>
      </c>
      <c r="D14" s="46">
        <v>1289.23</v>
      </c>
      <c r="E14" s="46"/>
      <c r="F14" s="46">
        <v>1289.23</v>
      </c>
      <c r="G14" s="47"/>
      <c r="H14" s="47">
        <v>1</v>
      </c>
    </row>
    <row r="15" spans="1:8" ht="12.75">
      <c r="A15" s="48" t="s">
        <v>145</v>
      </c>
      <c r="B15" s="49"/>
      <c r="C15" s="50">
        <v>2373.59</v>
      </c>
      <c r="D15" s="50">
        <v>2389.89</v>
      </c>
      <c r="E15" s="50"/>
      <c r="F15" s="50">
        <v>2389.89</v>
      </c>
      <c r="G15" s="51"/>
      <c r="H15" s="51">
        <v>1</v>
      </c>
    </row>
    <row r="16" spans="1:8" ht="12.75">
      <c r="A16" s="44">
        <v>5031</v>
      </c>
      <c r="B16" s="45" t="s">
        <v>146</v>
      </c>
      <c r="C16" s="46">
        <v>1996.2</v>
      </c>
      <c r="D16" s="46">
        <v>2341.87</v>
      </c>
      <c r="E16" s="46"/>
      <c r="F16" s="46">
        <v>2341.86</v>
      </c>
      <c r="G16" s="47"/>
      <c r="H16" s="47">
        <v>0.9999957299081504</v>
      </c>
    </row>
    <row r="17" spans="1:8" ht="12.75">
      <c r="A17" s="44">
        <v>5032</v>
      </c>
      <c r="B17" s="45" t="s">
        <v>147</v>
      </c>
      <c r="C17" s="46">
        <v>734.71</v>
      </c>
      <c r="D17" s="46">
        <v>858.15</v>
      </c>
      <c r="E17" s="46"/>
      <c r="F17" s="46">
        <v>858.14</v>
      </c>
      <c r="G17" s="47"/>
      <c r="H17" s="47">
        <v>0.9999883470255783</v>
      </c>
    </row>
    <row r="18" spans="1:8" ht="12.75">
      <c r="A18" s="44">
        <v>5038</v>
      </c>
      <c r="B18" s="45" t="s">
        <v>148</v>
      </c>
      <c r="C18" s="46">
        <v>32</v>
      </c>
      <c r="D18" s="46">
        <v>36.56</v>
      </c>
      <c r="E18" s="46"/>
      <c r="F18" s="46">
        <v>36.56</v>
      </c>
      <c r="G18" s="47"/>
      <c r="H18" s="47">
        <v>1</v>
      </c>
    </row>
    <row r="19" spans="1:8" ht="12.75">
      <c r="A19" s="48" t="s">
        <v>149</v>
      </c>
      <c r="B19" s="49"/>
      <c r="C19" s="50">
        <v>2762.91</v>
      </c>
      <c r="D19" s="50">
        <v>3236.57</v>
      </c>
      <c r="E19" s="50"/>
      <c r="F19" s="50">
        <v>3236.55</v>
      </c>
      <c r="G19" s="51"/>
      <c r="H19" s="51">
        <v>0.9999938206187414</v>
      </c>
    </row>
    <row r="20" spans="1:8" ht="12.75">
      <c r="A20" s="44">
        <v>5041</v>
      </c>
      <c r="B20" s="45" t="s">
        <v>150</v>
      </c>
      <c r="C20" s="46">
        <v>0</v>
      </c>
      <c r="D20" s="46">
        <v>1.16</v>
      </c>
      <c r="E20" s="46"/>
      <c r="F20" s="46">
        <v>1.16</v>
      </c>
      <c r="G20" s="47"/>
      <c r="H20" s="47">
        <v>1</v>
      </c>
    </row>
    <row r="21" spans="1:8" ht="12.75">
      <c r="A21" s="48" t="s">
        <v>151</v>
      </c>
      <c r="B21" s="49"/>
      <c r="C21" s="50">
        <v>0</v>
      </c>
      <c r="D21" s="50">
        <v>1.16</v>
      </c>
      <c r="E21" s="50"/>
      <c r="F21" s="50">
        <v>1.16</v>
      </c>
      <c r="G21" s="51"/>
      <c r="H21" s="51">
        <v>1</v>
      </c>
    </row>
    <row r="22" spans="1:8" ht="12.75">
      <c r="A22" s="48" t="s">
        <v>152</v>
      </c>
      <c r="B22" s="49"/>
      <c r="C22" s="50">
        <v>12149.78</v>
      </c>
      <c r="D22" s="50">
        <v>13741.64</v>
      </c>
      <c r="E22" s="50"/>
      <c r="F22" s="50">
        <v>13741.62</v>
      </c>
      <c r="G22" s="51"/>
      <c r="H22" s="51">
        <v>0.9999985445696439</v>
      </c>
    </row>
    <row r="23" spans="1:8" ht="12.75">
      <c r="A23" s="44">
        <v>5131</v>
      </c>
      <c r="B23" s="45" t="s">
        <v>153</v>
      </c>
      <c r="C23" s="46">
        <v>3.5</v>
      </c>
      <c r="D23" s="46">
        <v>0.94</v>
      </c>
      <c r="E23" s="46"/>
      <c r="F23" s="46">
        <v>0.94</v>
      </c>
      <c r="G23" s="47"/>
      <c r="H23" s="47">
        <v>1</v>
      </c>
    </row>
    <row r="24" spans="1:8" ht="12.75">
      <c r="A24" s="44">
        <v>5132</v>
      </c>
      <c r="B24" s="45" t="s">
        <v>154</v>
      </c>
      <c r="C24" s="46">
        <v>93.5</v>
      </c>
      <c r="D24" s="46">
        <v>162.93</v>
      </c>
      <c r="E24" s="46"/>
      <c r="F24" s="46">
        <v>162.93</v>
      </c>
      <c r="G24" s="47"/>
      <c r="H24" s="47">
        <v>1</v>
      </c>
    </row>
    <row r="25" spans="1:8" ht="12.75">
      <c r="A25" s="44">
        <v>5133</v>
      </c>
      <c r="B25" s="45" t="s">
        <v>155</v>
      </c>
      <c r="C25" s="46">
        <v>2</v>
      </c>
      <c r="D25" s="46">
        <v>0.96</v>
      </c>
      <c r="E25" s="46"/>
      <c r="F25" s="46">
        <v>0.96</v>
      </c>
      <c r="G25" s="47"/>
      <c r="H25" s="47">
        <v>1</v>
      </c>
    </row>
    <row r="26" spans="1:8" ht="12.75">
      <c r="A26" s="44">
        <v>5136</v>
      </c>
      <c r="B26" s="45" t="s">
        <v>156</v>
      </c>
      <c r="C26" s="46">
        <v>25</v>
      </c>
      <c r="D26" s="46">
        <v>12.7</v>
      </c>
      <c r="E26" s="46"/>
      <c r="F26" s="46">
        <v>12.7</v>
      </c>
      <c r="G26" s="47"/>
      <c r="H26" s="47">
        <v>1</v>
      </c>
    </row>
    <row r="27" spans="1:8" ht="12.75">
      <c r="A27" s="44">
        <v>5137</v>
      </c>
      <c r="B27" s="45" t="s">
        <v>157</v>
      </c>
      <c r="C27" s="46">
        <v>876.5</v>
      </c>
      <c r="D27" s="46">
        <v>688.4</v>
      </c>
      <c r="E27" s="46"/>
      <c r="F27" s="46">
        <v>688.39</v>
      </c>
      <c r="G27" s="47"/>
      <c r="H27" s="47">
        <v>0.9999854735618826</v>
      </c>
    </row>
    <row r="28" spans="1:8" ht="12.75">
      <c r="A28" s="44">
        <v>5139</v>
      </c>
      <c r="B28" s="45" t="s">
        <v>158</v>
      </c>
      <c r="C28" s="46">
        <v>582.9</v>
      </c>
      <c r="D28" s="46">
        <v>994.33</v>
      </c>
      <c r="E28" s="46"/>
      <c r="F28" s="46">
        <v>994.33</v>
      </c>
      <c r="G28" s="47"/>
      <c r="H28" s="47">
        <v>1</v>
      </c>
    </row>
    <row r="29" spans="1:8" ht="12.75">
      <c r="A29" s="48" t="s">
        <v>159</v>
      </c>
      <c r="B29" s="49"/>
      <c r="C29" s="50">
        <v>1583.4</v>
      </c>
      <c r="D29" s="50">
        <v>1860.26</v>
      </c>
      <c r="E29" s="50"/>
      <c r="F29" s="50">
        <v>1860.25</v>
      </c>
      <c r="G29" s="51"/>
      <c r="H29" s="51">
        <v>0.9999946244073409</v>
      </c>
    </row>
    <row r="30" spans="1:8" ht="12.75">
      <c r="A30" s="44">
        <v>5141</v>
      </c>
      <c r="B30" s="45" t="s">
        <v>160</v>
      </c>
      <c r="C30" s="46">
        <v>505</v>
      </c>
      <c r="D30" s="46">
        <v>416.4</v>
      </c>
      <c r="E30" s="46"/>
      <c r="F30" s="46">
        <v>406.02</v>
      </c>
      <c r="G30" s="47"/>
      <c r="H30" s="47">
        <v>0.9750720461095101</v>
      </c>
    </row>
    <row r="31" spans="1:8" ht="12.75">
      <c r="A31" s="48" t="s">
        <v>161</v>
      </c>
      <c r="B31" s="49"/>
      <c r="C31" s="50">
        <v>505</v>
      </c>
      <c r="D31" s="50">
        <v>416.4</v>
      </c>
      <c r="E31" s="50"/>
      <c r="F31" s="50">
        <v>406.02</v>
      </c>
      <c r="G31" s="51"/>
      <c r="H31" s="51">
        <v>0.9750720461095101</v>
      </c>
    </row>
    <row r="32" spans="1:8" ht="12.75">
      <c r="A32" s="44">
        <v>5151</v>
      </c>
      <c r="B32" s="45" t="s">
        <v>162</v>
      </c>
      <c r="C32" s="46">
        <v>44.7</v>
      </c>
      <c r="D32" s="46">
        <v>33.55</v>
      </c>
      <c r="E32" s="46"/>
      <c r="F32" s="46">
        <v>33.54</v>
      </c>
      <c r="G32" s="47"/>
      <c r="H32" s="47">
        <v>0.9997019374068555</v>
      </c>
    </row>
    <row r="33" spans="1:8" ht="12.75">
      <c r="A33" s="44">
        <v>5152</v>
      </c>
      <c r="B33" s="45" t="s">
        <v>163</v>
      </c>
      <c r="C33" s="46">
        <v>32</v>
      </c>
      <c r="D33" s="46">
        <v>32.63</v>
      </c>
      <c r="E33" s="46"/>
      <c r="F33" s="46">
        <v>32.63</v>
      </c>
      <c r="G33" s="47"/>
      <c r="H33" s="47">
        <v>1</v>
      </c>
    </row>
    <row r="34" spans="1:8" ht="12.75">
      <c r="A34" s="44">
        <v>5153</v>
      </c>
      <c r="B34" s="45" t="s">
        <v>164</v>
      </c>
      <c r="C34" s="46">
        <v>215</v>
      </c>
      <c r="D34" s="46">
        <v>253.84</v>
      </c>
      <c r="E34" s="46"/>
      <c r="F34" s="46">
        <v>253.84</v>
      </c>
      <c r="G34" s="47"/>
      <c r="H34" s="47">
        <v>1</v>
      </c>
    </row>
    <row r="35" spans="1:8" ht="12.75">
      <c r="A35" s="44">
        <v>5154</v>
      </c>
      <c r="B35" s="45" t="s">
        <v>165</v>
      </c>
      <c r="C35" s="46">
        <v>1861</v>
      </c>
      <c r="D35" s="46">
        <v>1145.39</v>
      </c>
      <c r="E35" s="46"/>
      <c r="F35" s="46">
        <v>1145.39</v>
      </c>
      <c r="G35" s="47"/>
      <c r="H35" s="47">
        <v>1</v>
      </c>
    </row>
    <row r="36" spans="1:8" ht="12.75">
      <c r="A36" s="44">
        <v>5156</v>
      </c>
      <c r="B36" s="45" t="s">
        <v>166</v>
      </c>
      <c r="C36" s="46">
        <v>666</v>
      </c>
      <c r="D36" s="46">
        <v>753.13</v>
      </c>
      <c r="E36" s="46"/>
      <c r="F36" s="46">
        <v>753.12</v>
      </c>
      <c r="G36" s="47"/>
      <c r="H36" s="47">
        <v>0.9999867220798534</v>
      </c>
    </row>
    <row r="37" spans="1:8" ht="12.75">
      <c r="A37" s="44">
        <v>5157</v>
      </c>
      <c r="B37" s="45" t="s">
        <v>167</v>
      </c>
      <c r="C37" s="46">
        <v>4</v>
      </c>
      <c r="D37" s="46">
        <v>3.58</v>
      </c>
      <c r="E37" s="46"/>
      <c r="F37" s="46">
        <v>3.58</v>
      </c>
      <c r="G37" s="47"/>
      <c r="H37" s="47">
        <v>1</v>
      </c>
    </row>
    <row r="38" spans="1:8" ht="12.75">
      <c r="A38" s="48" t="s">
        <v>168</v>
      </c>
      <c r="B38" s="49"/>
      <c r="C38" s="50">
        <v>2822.7</v>
      </c>
      <c r="D38" s="50">
        <v>2222.12</v>
      </c>
      <c r="E38" s="50"/>
      <c r="F38" s="50">
        <v>2222.11</v>
      </c>
      <c r="G38" s="51"/>
      <c r="H38" s="51">
        <v>0.9999954997929906</v>
      </c>
    </row>
    <row r="39" spans="1:8" ht="12.75">
      <c r="A39" s="44">
        <v>5161</v>
      </c>
      <c r="B39" s="45" t="s">
        <v>169</v>
      </c>
      <c r="C39" s="46">
        <v>148.2</v>
      </c>
      <c r="D39" s="46">
        <v>104</v>
      </c>
      <c r="E39" s="46"/>
      <c r="F39" s="46">
        <v>104</v>
      </c>
      <c r="G39" s="47"/>
      <c r="H39" s="47">
        <v>1</v>
      </c>
    </row>
    <row r="40" spans="1:8" ht="12.75">
      <c r="A40" s="44">
        <v>5162</v>
      </c>
      <c r="B40" s="45" t="s">
        <v>170</v>
      </c>
      <c r="C40" s="46">
        <v>174.1</v>
      </c>
      <c r="D40" s="46">
        <v>133.1</v>
      </c>
      <c r="E40" s="46"/>
      <c r="F40" s="46">
        <v>133.09</v>
      </c>
      <c r="G40" s="47"/>
      <c r="H40" s="47">
        <v>0.9999248685199099</v>
      </c>
    </row>
    <row r="41" spans="1:8" ht="12.75">
      <c r="A41" s="44">
        <v>5163</v>
      </c>
      <c r="B41" s="45" t="s">
        <v>171</v>
      </c>
      <c r="C41" s="46">
        <v>367.65</v>
      </c>
      <c r="D41" s="46">
        <v>382.25</v>
      </c>
      <c r="E41" s="46"/>
      <c r="F41" s="46">
        <v>381.19</v>
      </c>
      <c r="G41" s="47"/>
      <c r="H41" s="47">
        <v>0.9972269457161543</v>
      </c>
    </row>
    <row r="42" spans="1:8" ht="12.75">
      <c r="A42" s="44">
        <v>5164</v>
      </c>
      <c r="B42" s="45" t="s">
        <v>172</v>
      </c>
      <c r="C42" s="46">
        <v>37.97</v>
      </c>
      <c r="D42" s="46">
        <v>37.49</v>
      </c>
      <c r="E42" s="46"/>
      <c r="F42" s="46">
        <v>37.49</v>
      </c>
      <c r="G42" s="47"/>
      <c r="H42" s="47">
        <v>1</v>
      </c>
    </row>
    <row r="43" spans="1:8" ht="12.75">
      <c r="A43" s="44">
        <v>5166</v>
      </c>
      <c r="B43" s="45" t="s">
        <v>173</v>
      </c>
      <c r="C43" s="46">
        <v>170</v>
      </c>
      <c r="D43" s="46">
        <v>164.06</v>
      </c>
      <c r="E43" s="46"/>
      <c r="F43" s="46">
        <v>164.06</v>
      </c>
      <c r="G43" s="47"/>
      <c r="H43" s="47">
        <v>1</v>
      </c>
    </row>
    <row r="44" spans="1:8" ht="12.75">
      <c r="A44" s="44">
        <v>5167</v>
      </c>
      <c r="B44" s="45" t="s">
        <v>174</v>
      </c>
      <c r="C44" s="46">
        <v>189</v>
      </c>
      <c r="D44" s="46">
        <v>152.79</v>
      </c>
      <c r="E44" s="46"/>
      <c r="F44" s="46">
        <v>152.79</v>
      </c>
      <c r="G44" s="47"/>
      <c r="H44" s="47">
        <v>1</v>
      </c>
    </row>
    <row r="45" spans="1:8" ht="12.75">
      <c r="A45" s="44">
        <v>5168</v>
      </c>
      <c r="B45" s="45" t="s">
        <v>175</v>
      </c>
      <c r="C45" s="46">
        <v>0</v>
      </c>
      <c r="D45" s="46">
        <v>495.65</v>
      </c>
      <c r="E45" s="46"/>
      <c r="F45" s="46">
        <v>495.65</v>
      </c>
      <c r="G45" s="47"/>
      <c r="H45" s="47">
        <v>1</v>
      </c>
    </row>
    <row r="46" spans="1:8" ht="12.75">
      <c r="A46" s="44">
        <v>5169</v>
      </c>
      <c r="B46" s="45" t="s">
        <v>176</v>
      </c>
      <c r="C46" s="46">
        <v>13692.52</v>
      </c>
      <c r="D46" s="46">
        <v>10800.91</v>
      </c>
      <c r="E46" s="46"/>
      <c r="F46" s="46">
        <v>10800.9</v>
      </c>
      <c r="G46" s="47"/>
      <c r="H46" s="47">
        <v>0.9999990741520853</v>
      </c>
    </row>
    <row r="47" spans="1:8" ht="12.75">
      <c r="A47" s="48" t="s">
        <v>177</v>
      </c>
      <c r="B47" s="49"/>
      <c r="C47" s="50">
        <v>14779.44</v>
      </c>
      <c r="D47" s="50">
        <v>12270.23</v>
      </c>
      <c r="E47" s="50"/>
      <c r="F47" s="50">
        <v>12269.15</v>
      </c>
      <c r="G47" s="51"/>
      <c r="H47" s="51">
        <v>0.9999119820899853</v>
      </c>
    </row>
    <row r="48" spans="1:8" ht="12.75">
      <c r="A48" s="44">
        <v>5171</v>
      </c>
      <c r="B48" s="45" t="s">
        <v>178</v>
      </c>
      <c r="C48" s="46">
        <v>9208.45</v>
      </c>
      <c r="D48" s="46">
        <v>8624.08</v>
      </c>
      <c r="E48" s="46"/>
      <c r="F48" s="46">
        <v>8624.07</v>
      </c>
      <c r="G48" s="47"/>
      <c r="H48" s="47">
        <v>0.9999988404560254</v>
      </c>
    </row>
    <row r="49" spans="1:8" ht="12.75">
      <c r="A49" s="44">
        <v>5172</v>
      </c>
      <c r="B49" s="45" t="s">
        <v>179</v>
      </c>
      <c r="C49" s="46">
        <v>207</v>
      </c>
      <c r="D49" s="46">
        <v>22.93</v>
      </c>
      <c r="E49" s="46"/>
      <c r="F49" s="46">
        <v>22.93</v>
      </c>
      <c r="G49" s="47"/>
      <c r="H49" s="47">
        <v>1</v>
      </c>
    </row>
    <row r="50" spans="1:8" ht="12.75">
      <c r="A50" s="44">
        <v>5173</v>
      </c>
      <c r="B50" s="45" t="s">
        <v>180</v>
      </c>
      <c r="C50" s="46">
        <v>12.6</v>
      </c>
      <c r="D50" s="46">
        <v>1.61</v>
      </c>
      <c r="E50" s="46"/>
      <c r="F50" s="46">
        <v>1.61</v>
      </c>
      <c r="G50" s="47"/>
      <c r="H50" s="47">
        <v>1</v>
      </c>
    </row>
    <row r="51" spans="1:8" ht="12.75">
      <c r="A51" s="44">
        <v>5175</v>
      </c>
      <c r="B51" s="45" t="s">
        <v>181</v>
      </c>
      <c r="C51" s="46">
        <v>94.2</v>
      </c>
      <c r="D51" s="46">
        <v>67.78</v>
      </c>
      <c r="E51" s="46"/>
      <c r="F51" s="46">
        <v>67.78</v>
      </c>
      <c r="G51" s="47"/>
      <c r="H51" s="47">
        <v>1</v>
      </c>
    </row>
    <row r="52" spans="1:8" ht="12.75">
      <c r="A52" s="44">
        <v>5176</v>
      </c>
      <c r="B52" s="45" t="s">
        <v>182</v>
      </c>
      <c r="C52" s="46">
        <v>2</v>
      </c>
      <c r="D52" s="46">
        <v>0</v>
      </c>
      <c r="E52" s="46"/>
      <c r="F52" s="46">
        <v>0</v>
      </c>
      <c r="G52" s="47"/>
      <c r="H52" s="47"/>
    </row>
    <row r="53" spans="1:8" ht="12.75">
      <c r="A53" s="44">
        <v>5179</v>
      </c>
      <c r="B53" s="45" t="s">
        <v>183</v>
      </c>
      <c r="C53" s="46">
        <v>105</v>
      </c>
      <c r="D53" s="46">
        <v>75.77</v>
      </c>
      <c r="E53" s="46"/>
      <c r="F53" s="46">
        <v>75.77</v>
      </c>
      <c r="G53" s="47"/>
      <c r="H53" s="47">
        <v>1</v>
      </c>
    </row>
    <row r="54" spans="1:8" ht="12.75">
      <c r="A54" s="48" t="s">
        <v>184</v>
      </c>
      <c r="B54" s="49"/>
      <c r="C54" s="50">
        <v>9629.25</v>
      </c>
      <c r="D54" s="50">
        <v>8792.17</v>
      </c>
      <c r="E54" s="50"/>
      <c r="F54" s="50">
        <v>8792.16</v>
      </c>
      <c r="G54" s="51"/>
      <c r="H54" s="51">
        <v>0.9999988626243578</v>
      </c>
    </row>
    <row r="55" spans="1:8" ht="12.75">
      <c r="A55" s="44">
        <v>5181</v>
      </c>
      <c r="B55" s="45" t="s">
        <v>185</v>
      </c>
      <c r="C55" s="46">
        <v>0</v>
      </c>
      <c r="D55" s="46">
        <v>0</v>
      </c>
      <c r="E55" s="46"/>
      <c r="F55" s="46">
        <v>0</v>
      </c>
      <c r="G55" s="47"/>
      <c r="H55" s="47"/>
    </row>
    <row r="56" spans="1:8" ht="12.75">
      <c r="A56" s="44">
        <v>5182</v>
      </c>
      <c r="B56" s="45" t="s">
        <v>186</v>
      </c>
      <c r="C56" s="46">
        <v>0</v>
      </c>
      <c r="D56" s="46">
        <v>0</v>
      </c>
      <c r="E56" s="46"/>
      <c r="F56" s="46">
        <v>0</v>
      </c>
      <c r="G56" s="47"/>
      <c r="H56" s="47"/>
    </row>
    <row r="57" spans="1:8" ht="12.75">
      <c r="A57" s="44">
        <v>5189</v>
      </c>
      <c r="B57" s="45" t="s">
        <v>187</v>
      </c>
      <c r="C57" s="46">
        <v>0</v>
      </c>
      <c r="D57" s="46">
        <v>0</v>
      </c>
      <c r="E57" s="46"/>
      <c r="F57" s="46">
        <v>0</v>
      </c>
      <c r="G57" s="47"/>
      <c r="H57" s="47"/>
    </row>
    <row r="58" spans="1:8" ht="12.75">
      <c r="A58" s="48" t="s">
        <v>188</v>
      </c>
      <c r="B58" s="49"/>
      <c r="C58" s="50">
        <v>0</v>
      </c>
      <c r="D58" s="50">
        <v>0</v>
      </c>
      <c r="E58" s="50"/>
      <c r="F58" s="50">
        <v>0</v>
      </c>
      <c r="G58" s="51"/>
      <c r="H58" s="51"/>
    </row>
    <row r="59" spans="1:8" ht="12.75">
      <c r="A59" s="44">
        <v>5192</v>
      </c>
      <c r="B59" s="45" t="s">
        <v>189</v>
      </c>
      <c r="C59" s="46">
        <v>109</v>
      </c>
      <c r="D59" s="46">
        <v>111.71</v>
      </c>
      <c r="E59" s="46"/>
      <c r="F59" s="46">
        <v>111.71</v>
      </c>
      <c r="G59" s="47"/>
      <c r="H59" s="47">
        <v>1</v>
      </c>
    </row>
    <row r="60" spans="1:8" ht="12.75">
      <c r="A60" s="44">
        <v>5193</v>
      </c>
      <c r="B60" s="45" t="s">
        <v>190</v>
      </c>
      <c r="C60" s="46">
        <v>100</v>
      </c>
      <c r="D60" s="46">
        <v>98.01</v>
      </c>
      <c r="E60" s="46"/>
      <c r="F60" s="46">
        <v>98.01</v>
      </c>
      <c r="G60" s="47"/>
      <c r="H60" s="47">
        <v>1</v>
      </c>
    </row>
    <row r="61" spans="1:8" ht="12.75">
      <c r="A61" s="44">
        <v>5194</v>
      </c>
      <c r="B61" s="45" t="s">
        <v>191</v>
      </c>
      <c r="C61" s="46">
        <v>115.7</v>
      </c>
      <c r="D61" s="46">
        <v>140.68</v>
      </c>
      <c r="E61" s="46"/>
      <c r="F61" s="46">
        <v>140.67</v>
      </c>
      <c r="G61" s="47"/>
      <c r="H61" s="47">
        <v>0.999928916690361</v>
      </c>
    </row>
    <row r="62" spans="1:8" ht="12.75">
      <c r="A62" s="44">
        <v>5195</v>
      </c>
      <c r="B62" s="45" t="s">
        <v>192</v>
      </c>
      <c r="C62" s="46">
        <v>55</v>
      </c>
      <c r="D62" s="46">
        <v>13.54</v>
      </c>
      <c r="E62" s="46"/>
      <c r="F62" s="46">
        <v>13.54</v>
      </c>
      <c r="G62" s="47"/>
      <c r="H62" s="47">
        <v>1</v>
      </c>
    </row>
    <row r="63" spans="1:8" ht="12.75">
      <c r="A63" s="48" t="s">
        <v>193</v>
      </c>
      <c r="B63" s="49"/>
      <c r="C63" s="50">
        <v>379.7</v>
      </c>
      <c r="D63" s="50">
        <v>363.93</v>
      </c>
      <c r="E63" s="50"/>
      <c r="F63" s="50">
        <v>363.93</v>
      </c>
      <c r="G63" s="51"/>
      <c r="H63" s="51">
        <v>1</v>
      </c>
    </row>
    <row r="64" spans="1:8" ht="12.75">
      <c r="A64" s="48" t="s">
        <v>194</v>
      </c>
      <c r="B64" s="49"/>
      <c r="C64" s="50">
        <v>29699.49</v>
      </c>
      <c r="D64" s="50">
        <v>25925.11</v>
      </c>
      <c r="E64" s="50"/>
      <c r="F64" s="50">
        <v>25913.62</v>
      </c>
      <c r="G64" s="51"/>
      <c r="H64" s="51">
        <v>0.9995568003375878</v>
      </c>
    </row>
    <row r="65" spans="1:8" ht="12.75">
      <c r="A65" s="44">
        <v>5221</v>
      </c>
      <c r="B65" s="45" t="s">
        <v>195</v>
      </c>
      <c r="C65" s="46">
        <v>0</v>
      </c>
      <c r="D65" s="46">
        <v>155</v>
      </c>
      <c r="E65" s="46"/>
      <c r="F65" s="46">
        <v>155</v>
      </c>
      <c r="G65" s="47"/>
      <c r="H65" s="47">
        <v>1</v>
      </c>
    </row>
    <row r="66" spans="1:8" ht="12.75">
      <c r="A66" s="44">
        <v>5222</v>
      </c>
      <c r="B66" s="45" t="s">
        <v>196</v>
      </c>
      <c r="C66" s="46">
        <v>855</v>
      </c>
      <c r="D66" s="46">
        <v>834.94</v>
      </c>
      <c r="E66" s="46"/>
      <c r="F66" s="46">
        <v>834.94</v>
      </c>
      <c r="G66" s="47"/>
      <c r="H66" s="47">
        <v>1</v>
      </c>
    </row>
    <row r="67" spans="1:8" ht="12.75">
      <c r="A67" s="44">
        <v>5223</v>
      </c>
      <c r="B67" s="45" t="s">
        <v>197</v>
      </c>
      <c r="C67" s="46">
        <v>200</v>
      </c>
      <c r="D67" s="46">
        <v>205.2</v>
      </c>
      <c r="E67" s="46"/>
      <c r="F67" s="46">
        <v>205.2</v>
      </c>
      <c r="G67" s="47"/>
      <c r="H67" s="47">
        <v>1</v>
      </c>
    </row>
    <row r="68" spans="1:8" ht="12.75">
      <c r="A68" s="44">
        <v>5229</v>
      </c>
      <c r="B68" s="45" t="s">
        <v>198</v>
      </c>
      <c r="C68" s="46">
        <v>29.7</v>
      </c>
      <c r="D68" s="46">
        <v>29.33</v>
      </c>
      <c r="E68" s="46"/>
      <c r="F68" s="46">
        <v>29.33</v>
      </c>
      <c r="G68" s="47"/>
      <c r="H68" s="47">
        <v>1</v>
      </c>
    </row>
    <row r="69" spans="1:8" ht="12.75">
      <c r="A69" s="48" t="s">
        <v>199</v>
      </c>
      <c r="B69" s="49"/>
      <c r="C69" s="50">
        <v>1084.7</v>
      </c>
      <c r="D69" s="50">
        <v>1224.48</v>
      </c>
      <c r="E69" s="50"/>
      <c r="F69" s="50">
        <v>1224.47</v>
      </c>
      <c r="G69" s="51"/>
      <c r="H69" s="51">
        <v>0.9999918332679995</v>
      </c>
    </row>
    <row r="70" spans="1:8" ht="12.75">
      <c r="A70" s="48" t="s">
        <v>200</v>
      </c>
      <c r="B70" s="49"/>
      <c r="C70" s="50">
        <v>1084.7</v>
      </c>
      <c r="D70" s="50">
        <v>1224.48</v>
      </c>
      <c r="E70" s="50"/>
      <c r="F70" s="50">
        <v>1224.47</v>
      </c>
      <c r="G70" s="51"/>
      <c r="H70" s="51">
        <v>0.9999918332679995</v>
      </c>
    </row>
    <row r="71" spans="1:8" ht="12.75">
      <c r="A71" s="44">
        <v>5319</v>
      </c>
      <c r="B71" s="45" t="s">
        <v>201</v>
      </c>
      <c r="C71" s="46">
        <v>20</v>
      </c>
      <c r="D71" s="46">
        <v>20</v>
      </c>
      <c r="E71" s="46"/>
      <c r="F71" s="46">
        <v>20</v>
      </c>
      <c r="G71" s="47"/>
      <c r="H71" s="47">
        <v>1</v>
      </c>
    </row>
    <row r="72" spans="1:8" ht="12.75">
      <c r="A72" s="48" t="s">
        <v>202</v>
      </c>
      <c r="B72" s="49"/>
      <c r="C72" s="50">
        <v>20</v>
      </c>
      <c r="D72" s="50">
        <v>20</v>
      </c>
      <c r="E72" s="50"/>
      <c r="F72" s="50">
        <v>20</v>
      </c>
      <c r="G72" s="51"/>
      <c r="H72" s="51">
        <v>1</v>
      </c>
    </row>
    <row r="73" spans="1:8" ht="12.75">
      <c r="A73" s="44">
        <v>5321</v>
      </c>
      <c r="B73" s="45" t="s">
        <v>203</v>
      </c>
      <c r="C73" s="46">
        <v>243.34</v>
      </c>
      <c r="D73" s="46">
        <v>0</v>
      </c>
      <c r="E73" s="46"/>
      <c r="F73" s="46">
        <v>0</v>
      </c>
      <c r="G73" s="47"/>
      <c r="H73" s="47"/>
    </row>
    <row r="74" spans="1:8" ht="12.75">
      <c r="A74" s="44">
        <v>5329</v>
      </c>
      <c r="B74" s="45" t="s">
        <v>204</v>
      </c>
      <c r="C74" s="46">
        <v>180.77</v>
      </c>
      <c r="D74" s="46">
        <v>62.16</v>
      </c>
      <c r="E74" s="46"/>
      <c r="F74" s="46">
        <v>62.16</v>
      </c>
      <c r="G74" s="47"/>
      <c r="H74" s="47">
        <v>1</v>
      </c>
    </row>
    <row r="75" spans="1:8" ht="12.75">
      <c r="A75" s="48" t="s">
        <v>205</v>
      </c>
      <c r="B75" s="49"/>
      <c r="C75" s="50">
        <v>424.11</v>
      </c>
      <c r="D75" s="50">
        <v>62.16</v>
      </c>
      <c r="E75" s="50"/>
      <c r="F75" s="50">
        <v>62.16</v>
      </c>
      <c r="G75" s="51"/>
      <c r="H75" s="51">
        <v>1</v>
      </c>
    </row>
    <row r="76" spans="1:8" ht="12.75">
      <c r="A76" s="44">
        <v>5331</v>
      </c>
      <c r="B76" s="45" t="s">
        <v>206</v>
      </c>
      <c r="C76" s="46">
        <v>6273</v>
      </c>
      <c r="D76" s="46">
        <v>6278</v>
      </c>
      <c r="E76" s="46"/>
      <c r="F76" s="46">
        <v>6278</v>
      </c>
      <c r="G76" s="47"/>
      <c r="H76" s="47">
        <v>1</v>
      </c>
    </row>
    <row r="77" spans="1:8" ht="12.75">
      <c r="A77" s="44">
        <v>5339</v>
      </c>
      <c r="B77" s="45" t="s">
        <v>207</v>
      </c>
      <c r="C77" s="46">
        <v>73</v>
      </c>
      <c r="D77" s="46">
        <v>100</v>
      </c>
      <c r="E77" s="46"/>
      <c r="F77" s="46">
        <v>100</v>
      </c>
      <c r="G77" s="47"/>
      <c r="H77" s="47">
        <v>1</v>
      </c>
    </row>
    <row r="78" spans="1:8" ht="12.75">
      <c r="A78" s="48" t="s">
        <v>208</v>
      </c>
      <c r="B78" s="49"/>
      <c r="C78" s="50">
        <v>6346</v>
      </c>
      <c r="D78" s="50">
        <v>6378</v>
      </c>
      <c r="E78" s="50"/>
      <c r="F78" s="50">
        <v>6378</v>
      </c>
      <c r="G78" s="51"/>
      <c r="H78" s="51">
        <v>1</v>
      </c>
    </row>
    <row r="79" spans="1:8" ht="12.75">
      <c r="A79" s="44">
        <v>5341</v>
      </c>
      <c r="B79" s="45" t="s">
        <v>209</v>
      </c>
      <c r="C79" s="46">
        <v>0</v>
      </c>
      <c r="D79" s="46">
        <v>748.59</v>
      </c>
      <c r="E79" s="46"/>
      <c r="F79" s="46">
        <v>748.59</v>
      </c>
      <c r="G79" s="47"/>
      <c r="H79" s="47">
        <v>1</v>
      </c>
    </row>
    <row r="80" spans="1:8" ht="12.75">
      <c r="A80" s="44">
        <v>5342</v>
      </c>
      <c r="B80" s="45" t="s">
        <v>210</v>
      </c>
      <c r="C80" s="46">
        <v>410</v>
      </c>
      <c r="D80" s="46">
        <v>470.36</v>
      </c>
      <c r="E80" s="46"/>
      <c r="F80" s="46">
        <v>470.36</v>
      </c>
      <c r="G80" s="47"/>
      <c r="H80" s="47">
        <v>1</v>
      </c>
    </row>
    <row r="81" spans="1:8" ht="12.75">
      <c r="A81" s="44">
        <v>5345</v>
      </c>
      <c r="B81" s="45" t="s">
        <v>211</v>
      </c>
      <c r="C81" s="46">
        <v>0</v>
      </c>
      <c r="D81" s="46">
        <v>0</v>
      </c>
      <c r="E81" s="46"/>
      <c r="F81" s="46">
        <v>1297.64</v>
      </c>
      <c r="G81" s="47"/>
      <c r="H81" s="47"/>
    </row>
    <row r="82" spans="1:8" ht="12.75">
      <c r="A82" s="44">
        <v>5349</v>
      </c>
      <c r="B82" s="45" t="s">
        <v>212</v>
      </c>
      <c r="C82" s="46">
        <v>0</v>
      </c>
      <c r="D82" s="46">
        <v>2600</v>
      </c>
      <c r="E82" s="46"/>
      <c r="F82" s="46">
        <v>2600</v>
      </c>
      <c r="G82" s="47"/>
      <c r="H82" s="47">
        <v>1</v>
      </c>
    </row>
    <row r="83" spans="1:8" ht="12.75">
      <c r="A83" s="48" t="s">
        <v>213</v>
      </c>
      <c r="B83" s="49"/>
      <c r="C83" s="50">
        <v>410</v>
      </c>
      <c r="D83" s="50">
        <v>3818.95</v>
      </c>
      <c r="E83" s="50"/>
      <c r="F83" s="50">
        <v>5116.59</v>
      </c>
      <c r="G83" s="51"/>
      <c r="H83" s="51">
        <v>1.3397897327799526</v>
      </c>
    </row>
    <row r="84" spans="1:8" ht="12.75">
      <c r="A84" s="44">
        <v>5361</v>
      </c>
      <c r="B84" s="45" t="s">
        <v>214</v>
      </c>
      <c r="C84" s="46">
        <v>0</v>
      </c>
      <c r="D84" s="46">
        <v>1</v>
      </c>
      <c r="E84" s="46"/>
      <c r="F84" s="46">
        <v>1</v>
      </c>
      <c r="G84" s="47"/>
      <c r="H84" s="47">
        <v>1</v>
      </c>
    </row>
    <row r="85" spans="1:8" ht="12.75">
      <c r="A85" s="44">
        <v>5362</v>
      </c>
      <c r="B85" s="45" t="s">
        <v>215</v>
      </c>
      <c r="C85" s="46">
        <v>723</v>
      </c>
      <c r="D85" s="46">
        <v>545.85</v>
      </c>
      <c r="E85" s="46"/>
      <c r="F85" s="46">
        <v>254.66</v>
      </c>
      <c r="G85" s="47"/>
      <c r="H85" s="47">
        <v>0.4665384263075936</v>
      </c>
    </row>
    <row r="86" spans="1:8" ht="12.75">
      <c r="A86" s="44">
        <v>5363</v>
      </c>
      <c r="B86" s="45" t="s">
        <v>216</v>
      </c>
      <c r="C86" s="46">
        <v>0</v>
      </c>
      <c r="D86" s="46">
        <v>0.9</v>
      </c>
      <c r="E86" s="46"/>
      <c r="F86" s="46">
        <v>0.9</v>
      </c>
      <c r="G86" s="47"/>
      <c r="H86" s="47">
        <v>1</v>
      </c>
    </row>
    <row r="87" spans="1:8" ht="12.75">
      <c r="A87" s="44">
        <v>5364</v>
      </c>
      <c r="B87" s="45" t="s">
        <v>217</v>
      </c>
      <c r="C87" s="46">
        <v>0</v>
      </c>
      <c r="D87" s="46">
        <v>54.03</v>
      </c>
      <c r="E87" s="46"/>
      <c r="F87" s="46">
        <v>54.03</v>
      </c>
      <c r="G87" s="47"/>
      <c r="H87" s="47">
        <v>1</v>
      </c>
    </row>
    <row r="88" spans="1:8" ht="12.75">
      <c r="A88" s="44">
        <v>5365</v>
      </c>
      <c r="B88" s="45" t="s">
        <v>218</v>
      </c>
      <c r="C88" s="46">
        <v>0</v>
      </c>
      <c r="D88" s="46">
        <v>0.1</v>
      </c>
      <c r="E88" s="46"/>
      <c r="F88" s="46">
        <v>0.1</v>
      </c>
      <c r="G88" s="47"/>
      <c r="H88" s="47">
        <v>1</v>
      </c>
    </row>
    <row r="89" spans="1:8" ht="12.75">
      <c r="A89" s="48" t="s">
        <v>219</v>
      </c>
      <c r="B89" s="49"/>
      <c r="C89" s="50">
        <v>723</v>
      </c>
      <c r="D89" s="50">
        <v>601.88</v>
      </c>
      <c r="E89" s="50"/>
      <c r="F89" s="50">
        <v>310.69</v>
      </c>
      <c r="G89" s="51"/>
      <c r="H89" s="51">
        <v>0.5161992423738951</v>
      </c>
    </row>
    <row r="90" spans="1:8" ht="12.75">
      <c r="A90" s="48" t="s">
        <v>220</v>
      </c>
      <c r="B90" s="49"/>
      <c r="C90" s="50">
        <v>7923.11</v>
      </c>
      <c r="D90" s="50">
        <v>10880.99</v>
      </c>
      <c r="E90" s="50"/>
      <c r="F90" s="50">
        <v>11887.43</v>
      </c>
      <c r="G90" s="51"/>
      <c r="H90" s="51">
        <v>1.092495260082033</v>
      </c>
    </row>
    <row r="91" spans="1:8" ht="12.75">
      <c r="A91" s="44">
        <v>5424</v>
      </c>
      <c r="B91" s="45" t="s">
        <v>221</v>
      </c>
      <c r="C91" s="46">
        <v>0</v>
      </c>
      <c r="D91" s="46">
        <v>24.41</v>
      </c>
      <c r="E91" s="46"/>
      <c r="F91" s="46">
        <v>24.41</v>
      </c>
      <c r="G91" s="47"/>
      <c r="H91" s="47">
        <v>1</v>
      </c>
    </row>
    <row r="92" spans="1:8" ht="12.75">
      <c r="A92" s="48" t="s">
        <v>222</v>
      </c>
      <c r="B92" s="49"/>
      <c r="C92" s="50">
        <v>0</v>
      </c>
      <c r="D92" s="50">
        <v>24.41</v>
      </c>
      <c r="E92" s="50"/>
      <c r="F92" s="50">
        <v>24.41</v>
      </c>
      <c r="G92" s="51"/>
      <c r="H92" s="51">
        <v>1</v>
      </c>
    </row>
    <row r="93" spans="1:8" ht="12.75">
      <c r="A93" s="44">
        <v>5492</v>
      </c>
      <c r="B93" s="45" t="s">
        <v>223</v>
      </c>
      <c r="C93" s="46">
        <v>25</v>
      </c>
      <c r="D93" s="46">
        <v>70</v>
      </c>
      <c r="E93" s="46"/>
      <c r="F93" s="46">
        <v>70</v>
      </c>
      <c r="G93" s="47"/>
      <c r="H93" s="47">
        <v>1</v>
      </c>
    </row>
    <row r="94" spans="1:8" ht="12.75">
      <c r="A94" s="44">
        <v>5493</v>
      </c>
      <c r="B94" s="45" t="s">
        <v>224</v>
      </c>
      <c r="C94" s="46">
        <v>60</v>
      </c>
      <c r="D94" s="46">
        <v>0</v>
      </c>
      <c r="E94" s="46"/>
      <c r="F94" s="46">
        <v>0</v>
      </c>
      <c r="G94" s="47"/>
      <c r="H94" s="47"/>
    </row>
    <row r="95" spans="1:8" ht="12.75">
      <c r="A95" s="44">
        <v>5499</v>
      </c>
      <c r="B95" s="45" t="s">
        <v>225</v>
      </c>
      <c r="C95" s="46">
        <v>363.5</v>
      </c>
      <c r="D95" s="46">
        <v>418.05</v>
      </c>
      <c r="E95" s="46"/>
      <c r="F95" s="46">
        <v>418.05</v>
      </c>
      <c r="G95" s="47"/>
      <c r="H95" s="47">
        <v>1</v>
      </c>
    </row>
    <row r="96" spans="1:8" ht="12.75">
      <c r="A96" s="48" t="s">
        <v>226</v>
      </c>
      <c r="B96" s="49"/>
      <c r="C96" s="50">
        <v>448.5</v>
      </c>
      <c r="D96" s="50">
        <v>488.05</v>
      </c>
      <c r="E96" s="50"/>
      <c r="F96" s="50">
        <v>488.05</v>
      </c>
      <c r="G96" s="51"/>
      <c r="H96" s="51">
        <v>1</v>
      </c>
    </row>
    <row r="97" spans="1:8" ht="12.75">
      <c r="A97" s="48" t="s">
        <v>227</v>
      </c>
      <c r="B97" s="49"/>
      <c r="C97" s="50">
        <v>448.5</v>
      </c>
      <c r="D97" s="50">
        <v>512.46</v>
      </c>
      <c r="E97" s="50"/>
      <c r="F97" s="50">
        <v>512.46</v>
      </c>
      <c r="G97" s="51"/>
      <c r="H97" s="51">
        <v>1</v>
      </c>
    </row>
    <row r="98" spans="1:8" ht="12.75">
      <c r="A98" s="44">
        <v>5511</v>
      </c>
      <c r="B98" s="45" t="s">
        <v>228</v>
      </c>
      <c r="C98" s="46">
        <v>11</v>
      </c>
      <c r="D98" s="46">
        <v>18.11</v>
      </c>
      <c r="E98" s="46"/>
      <c r="F98" s="46">
        <v>18.11</v>
      </c>
      <c r="G98" s="47"/>
      <c r="H98" s="47">
        <v>1</v>
      </c>
    </row>
    <row r="99" spans="1:8" ht="12.75">
      <c r="A99" s="48" t="s">
        <v>229</v>
      </c>
      <c r="B99" s="49"/>
      <c r="C99" s="50">
        <v>11</v>
      </c>
      <c r="D99" s="50">
        <v>18.11</v>
      </c>
      <c r="E99" s="50"/>
      <c r="F99" s="50">
        <v>18.11</v>
      </c>
      <c r="G99" s="51"/>
      <c r="H99" s="51">
        <v>1</v>
      </c>
    </row>
    <row r="100" spans="1:8" ht="12.75">
      <c r="A100" s="48" t="s">
        <v>230</v>
      </c>
      <c r="B100" s="49"/>
      <c r="C100" s="50">
        <v>11</v>
      </c>
      <c r="D100" s="50">
        <v>18.11</v>
      </c>
      <c r="E100" s="50"/>
      <c r="F100" s="50">
        <v>18.11</v>
      </c>
      <c r="G100" s="51"/>
      <c r="H100" s="51">
        <v>1</v>
      </c>
    </row>
    <row r="101" spans="1:8" ht="12.75">
      <c r="A101" s="44">
        <v>5901</v>
      </c>
      <c r="B101" s="45" t="s">
        <v>231</v>
      </c>
      <c r="C101" s="46">
        <v>2600</v>
      </c>
      <c r="D101" s="46">
        <v>0</v>
      </c>
      <c r="E101" s="46"/>
      <c r="F101" s="46">
        <v>0</v>
      </c>
      <c r="G101" s="47"/>
      <c r="H101" s="47"/>
    </row>
    <row r="102" spans="1:8" ht="12.75">
      <c r="A102" s="44">
        <v>5909</v>
      </c>
      <c r="B102" s="45" t="s">
        <v>232</v>
      </c>
      <c r="C102" s="46">
        <v>220</v>
      </c>
      <c r="D102" s="46">
        <v>6.79</v>
      </c>
      <c r="E102" s="46"/>
      <c r="F102" s="46">
        <v>6.79</v>
      </c>
      <c r="G102" s="47"/>
      <c r="H102" s="47">
        <v>1</v>
      </c>
    </row>
    <row r="103" spans="1:8" ht="12.75">
      <c r="A103" s="48" t="s">
        <v>233</v>
      </c>
      <c r="B103" s="49"/>
      <c r="C103" s="50">
        <v>2820</v>
      </c>
      <c r="D103" s="50">
        <v>6.79</v>
      </c>
      <c r="E103" s="50"/>
      <c r="F103" s="50">
        <v>6.79</v>
      </c>
      <c r="G103" s="51"/>
      <c r="H103" s="51">
        <v>1</v>
      </c>
    </row>
    <row r="104" spans="1:8" ht="12.75">
      <c r="A104" s="48" t="s">
        <v>234</v>
      </c>
      <c r="B104" s="49"/>
      <c r="C104" s="50">
        <v>2820</v>
      </c>
      <c r="D104" s="50">
        <v>6.79</v>
      </c>
      <c r="E104" s="50"/>
      <c r="F104" s="50">
        <v>6.79</v>
      </c>
      <c r="G104" s="51"/>
      <c r="H104" s="51">
        <v>1</v>
      </c>
    </row>
    <row r="105" spans="1:8" ht="12.75">
      <c r="A105" s="52" t="s">
        <v>135</v>
      </c>
      <c r="B105" s="53"/>
      <c r="C105" s="54">
        <v>54136.58</v>
      </c>
      <c r="D105" s="54">
        <v>52309.57</v>
      </c>
      <c r="E105" s="54"/>
      <c r="F105" s="54">
        <v>53304.5</v>
      </c>
      <c r="G105" s="55"/>
      <c r="H105" s="55">
        <v>1.0190200378248186</v>
      </c>
    </row>
    <row r="106" spans="1:6" ht="12.75">
      <c r="A106" s="56"/>
      <c r="B106" s="57"/>
      <c r="C106" s="58"/>
      <c r="D106" s="58"/>
      <c r="E106" s="58"/>
      <c r="F106" s="59"/>
    </row>
    <row r="107" spans="1:8" ht="12.75">
      <c r="A107" s="23" t="s">
        <v>235</v>
      </c>
      <c r="B107" s="24"/>
      <c r="C107" s="24"/>
      <c r="D107" s="24"/>
      <c r="E107" s="24"/>
      <c r="F107" s="26" t="s">
        <v>128</v>
      </c>
      <c r="G107" s="24"/>
      <c r="H107" s="24"/>
    </row>
    <row r="108" spans="1:8" ht="12.75">
      <c r="A108" s="43" t="s">
        <v>139</v>
      </c>
      <c r="B108" s="43" t="s">
        <v>140</v>
      </c>
      <c r="C108" s="43" t="s">
        <v>130</v>
      </c>
      <c r="D108" s="43" t="s">
        <v>131</v>
      </c>
      <c r="E108" s="43" t="s">
        <v>132</v>
      </c>
      <c r="F108" s="43" t="s">
        <v>133</v>
      </c>
      <c r="G108" s="43" t="s">
        <v>134</v>
      </c>
      <c r="H108" s="43" t="s">
        <v>134</v>
      </c>
    </row>
    <row r="109" spans="1:8" ht="12.75">
      <c r="A109" s="44">
        <v>6111</v>
      </c>
      <c r="B109" s="45" t="s">
        <v>179</v>
      </c>
      <c r="C109" s="46">
        <v>0</v>
      </c>
      <c r="D109" s="46">
        <v>118.04</v>
      </c>
      <c r="E109" s="46"/>
      <c r="F109" s="46">
        <v>118.03</v>
      </c>
      <c r="G109" s="47"/>
      <c r="H109" s="47">
        <v>0.9999152829549305</v>
      </c>
    </row>
    <row r="110" spans="1:8" ht="12.75">
      <c r="A110" s="44">
        <v>6119</v>
      </c>
      <c r="B110" s="45" t="s">
        <v>236</v>
      </c>
      <c r="C110" s="46">
        <v>610</v>
      </c>
      <c r="D110" s="46">
        <v>0</v>
      </c>
      <c r="E110" s="46"/>
      <c r="F110" s="46">
        <v>0</v>
      </c>
      <c r="G110" s="47"/>
      <c r="H110" s="47"/>
    </row>
    <row r="111" spans="1:8" ht="12.75">
      <c r="A111" s="48" t="s">
        <v>237</v>
      </c>
      <c r="B111" s="49"/>
      <c r="C111" s="50">
        <v>610</v>
      </c>
      <c r="D111" s="50">
        <v>118.04</v>
      </c>
      <c r="E111" s="50"/>
      <c r="F111" s="50">
        <v>118.03</v>
      </c>
      <c r="G111" s="51"/>
      <c r="H111" s="51">
        <v>0.9999152829549305</v>
      </c>
    </row>
    <row r="112" spans="1:8" ht="12.75">
      <c r="A112" s="44">
        <v>6121</v>
      </c>
      <c r="B112" s="45" t="s">
        <v>238</v>
      </c>
      <c r="C112" s="46">
        <v>8762.3</v>
      </c>
      <c r="D112" s="46">
        <v>4237.46</v>
      </c>
      <c r="E112" s="46"/>
      <c r="F112" s="46">
        <v>4237.45</v>
      </c>
      <c r="G112" s="47"/>
      <c r="H112" s="47">
        <v>0.9999976400957177</v>
      </c>
    </row>
    <row r="113" spans="1:8" ht="12.75">
      <c r="A113" s="44">
        <v>6122</v>
      </c>
      <c r="B113" s="45" t="s">
        <v>239</v>
      </c>
      <c r="C113" s="46">
        <v>687</v>
      </c>
      <c r="D113" s="46">
        <v>686.77</v>
      </c>
      <c r="E113" s="46"/>
      <c r="F113" s="46">
        <v>686.77</v>
      </c>
      <c r="G113" s="47"/>
      <c r="H113" s="47">
        <v>1</v>
      </c>
    </row>
    <row r="114" spans="1:8" ht="12.75">
      <c r="A114" s="48" t="s">
        <v>240</v>
      </c>
      <c r="B114" s="49"/>
      <c r="C114" s="50">
        <v>9449.3</v>
      </c>
      <c r="D114" s="50">
        <v>4924.23</v>
      </c>
      <c r="E114" s="50"/>
      <c r="F114" s="50">
        <v>4924.22</v>
      </c>
      <c r="G114" s="51"/>
      <c r="H114" s="51">
        <v>0.9999979692256455</v>
      </c>
    </row>
    <row r="115" spans="1:8" ht="12.75">
      <c r="A115" s="44">
        <v>6130</v>
      </c>
      <c r="B115" s="45" t="s">
        <v>241</v>
      </c>
      <c r="C115" s="46">
        <v>70</v>
      </c>
      <c r="D115" s="46">
        <v>590</v>
      </c>
      <c r="E115" s="46"/>
      <c r="F115" s="46">
        <v>590</v>
      </c>
      <c r="G115" s="47"/>
      <c r="H115" s="47">
        <v>1</v>
      </c>
    </row>
    <row r="116" spans="1:8" ht="12.75">
      <c r="A116" s="48" t="s">
        <v>242</v>
      </c>
      <c r="B116" s="49"/>
      <c r="C116" s="50">
        <v>70</v>
      </c>
      <c r="D116" s="50">
        <v>590</v>
      </c>
      <c r="E116" s="50"/>
      <c r="F116" s="50">
        <v>590</v>
      </c>
      <c r="G116" s="51"/>
      <c r="H116" s="51">
        <v>1</v>
      </c>
    </row>
    <row r="117" spans="1:8" ht="12.75">
      <c r="A117" s="48" t="s">
        <v>243</v>
      </c>
      <c r="B117" s="49"/>
      <c r="C117" s="50">
        <v>10129.3</v>
      </c>
      <c r="D117" s="50">
        <v>5632.26</v>
      </c>
      <c r="E117" s="50"/>
      <c r="F117" s="50">
        <v>5632.26</v>
      </c>
      <c r="G117" s="51"/>
      <c r="H117" s="51">
        <v>1</v>
      </c>
    </row>
    <row r="118" spans="1:8" ht="12.75">
      <c r="A118" s="44">
        <v>6349</v>
      </c>
      <c r="B118" s="45" t="s">
        <v>244</v>
      </c>
      <c r="C118" s="46">
        <v>0</v>
      </c>
      <c r="D118" s="46">
        <v>329.78</v>
      </c>
      <c r="E118" s="46"/>
      <c r="F118" s="46">
        <v>329.78</v>
      </c>
      <c r="G118" s="47"/>
      <c r="H118" s="47">
        <v>1</v>
      </c>
    </row>
    <row r="119" spans="1:8" ht="12.75">
      <c r="A119" s="48" t="s">
        <v>245</v>
      </c>
      <c r="B119" s="49"/>
      <c r="C119" s="50">
        <v>0</v>
      </c>
      <c r="D119" s="50">
        <v>329.78</v>
      </c>
      <c r="E119" s="50"/>
      <c r="F119" s="50">
        <v>329.78</v>
      </c>
      <c r="G119" s="51"/>
      <c r="H119" s="51">
        <v>1</v>
      </c>
    </row>
    <row r="120" spans="1:8" ht="12.75">
      <c r="A120" s="44">
        <v>6351</v>
      </c>
      <c r="B120" s="45" t="s">
        <v>246</v>
      </c>
      <c r="C120" s="46">
        <v>550</v>
      </c>
      <c r="D120" s="46">
        <v>550</v>
      </c>
      <c r="E120" s="46"/>
      <c r="F120" s="46">
        <v>550</v>
      </c>
      <c r="G120" s="47"/>
      <c r="H120" s="47">
        <v>1</v>
      </c>
    </row>
    <row r="121" spans="1:8" ht="12.75">
      <c r="A121" s="48" t="s">
        <v>247</v>
      </c>
      <c r="B121" s="49"/>
      <c r="C121" s="50">
        <v>550</v>
      </c>
      <c r="D121" s="50">
        <v>550</v>
      </c>
      <c r="E121" s="50"/>
      <c r="F121" s="50">
        <v>550</v>
      </c>
      <c r="G121" s="51"/>
      <c r="H121" s="51">
        <v>1</v>
      </c>
    </row>
    <row r="122" spans="1:8" ht="12.75">
      <c r="A122" s="48" t="s">
        <v>248</v>
      </c>
      <c r="B122" s="49"/>
      <c r="C122" s="50">
        <v>550</v>
      </c>
      <c r="D122" s="50">
        <v>879.78</v>
      </c>
      <c r="E122" s="50"/>
      <c r="F122" s="50">
        <v>879.78</v>
      </c>
      <c r="G122" s="51"/>
      <c r="H122" s="51">
        <v>1</v>
      </c>
    </row>
    <row r="123" spans="1:8" ht="12.75">
      <c r="A123" s="52" t="s">
        <v>136</v>
      </c>
      <c r="B123" s="53"/>
      <c r="C123" s="54">
        <v>10679.3</v>
      </c>
      <c r="D123" s="54">
        <v>6512.04</v>
      </c>
      <c r="E123" s="54"/>
      <c r="F123" s="54">
        <v>6512.03</v>
      </c>
      <c r="G123" s="55"/>
      <c r="H123" s="55">
        <v>0.9999984643828969</v>
      </c>
    </row>
    <row r="124" spans="1:6" ht="12.75">
      <c r="A124" s="60" t="s">
        <v>245</v>
      </c>
      <c r="B124" s="61"/>
      <c r="C124" s="62">
        <v>117.81</v>
      </c>
      <c r="D124" s="62">
        <v>0</v>
      </c>
      <c r="E124" s="62">
        <v>0</v>
      </c>
      <c r="F124" s="63"/>
    </row>
    <row r="125" spans="1:6" ht="12.75">
      <c r="A125" s="64">
        <v>6351</v>
      </c>
      <c r="B125" s="65" t="s">
        <v>246</v>
      </c>
      <c r="C125" s="66">
        <v>0</v>
      </c>
      <c r="D125" s="66">
        <v>1345</v>
      </c>
      <c r="E125" s="66">
        <v>1345</v>
      </c>
      <c r="F125" s="67">
        <v>1</v>
      </c>
    </row>
    <row r="126" spans="1:6" ht="12.75">
      <c r="A126" s="60" t="s">
        <v>247</v>
      </c>
      <c r="B126" s="61"/>
      <c r="C126" s="62">
        <v>0</v>
      </c>
      <c r="D126" s="62">
        <v>1345</v>
      </c>
      <c r="E126" s="62">
        <v>1345</v>
      </c>
      <c r="F126" s="63">
        <v>1</v>
      </c>
    </row>
    <row r="127" spans="1:6" ht="12.75">
      <c r="A127" s="60" t="s">
        <v>248</v>
      </c>
      <c r="B127" s="61"/>
      <c r="C127" s="62">
        <v>1462.81</v>
      </c>
      <c r="D127" s="62">
        <v>1345</v>
      </c>
      <c r="E127" s="62">
        <v>1345</v>
      </c>
      <c r="F127" s="63">
        <v>1</v>
      </c>
    </row>
    <row r="128" spans="1:6" ht="12.75">
      <c r="A128" s="56" t="s">
        <v>136</v>
      </c>
      <c r="B128" s="57"/>
      <c r="C128" s="58">
        <v>18296.61</v>
      </c>
      <c r="D128" s="58">
        <v>14889.11</v>
      </c>
      <c r="E128" s="58">
        <v>14889.11</v>
      </c>
      <c r="F128" s="59">
        <v>1</v>
      </c>
    </row>
    <row r="129" spans="1:5" ht="12.75">
      <c r="A129" s="68"/>
      <c r="B129" s="69"/>
      <c r="C129" s="70"/>
      <c r="D129" s="70"/>
      <c r="E129" s="71"/>
    </row>
    <row r="130" spans="1:5" ht="12.75">
      <c r="A130" s="72"/>
      <c r="B130" s="72"/>
      <c r="C130" s="71"/>
      <c r="D130" s="71"/>
      <c r="E130" s="71"/>
    </row>
    <row r="131" spans="1:5" ht="12.75">
      <c r="A131" s="72"/>
      <c r="B131" s="72"/>
      <c r="C131" s="71"/>
      <c r="D131" s="71"/>
      <c r="E131" s="71"/>
    </row>
    <row r="132" spans="1:5" ht="12.75">
      <c r="A132" s="72"/>
      <c r="B132" s="72"/>
      <c r="C132" s="71"/>
      <c r="D132" s="71"/>
      <c r="E132" s="71"/>
    </row>
    <row r="133" spans="1:5" ht="12.75">
      <c r="A133" s="72"/>
      <c r="B133" s="72"/>
      <c r="C133" s="71"/>
      <c r="D133" s="71"/>
      <c r="E133" s="71"/>
    </row>
    <row r="134" spans="1:5" ht="12.75">
      <c r="A134" s="72"/>
      <c r="B134" s="72"/>
      <c r="C134" s="71"/>
      <c r="D134" s="71"/>
      <c r="E134" s="71"/>
    </row>
    <row r="135" spans="1:5" ht="12.75">
      <c r="A135" s="72"/>
      <c r="B135" s="72"/>
      <c r="C135" s="72"/>
      <c r="D135" s="72"/>
      <c r="E135" s="72"/>
    </row>
    <row r="136" spans="1:5" ht="12.75">
      <c r="A136" s="72"/>
      <c r="B136" s="72"/>
      <c r="C136" s="72"/>
      <c r="D136" s="72"/>
      <c r="E136" s="72"/>
    </row>
    <row r="137" spans="1:5" ht="12.75">
      <c r="A137" s="72"/>
      <c r="B137" s="72"/>
      <c r="C137" s="72"/>
      <c r="D137" s="72"/>
      <c r="E137" s="72"/>
    </row>
    <row r="138" spans="1:5" ht="12.75">
      <c r="A138" s="72"/>
      <c r="B138" s="72"/>
      <c r="C138" s="72"/>
      <c r="D138" s="72"/>
      <c r="E138" s="72"/>
    </row>
    <row r="139" spans="1:5" ht="12.75">
      <c r="A139" s="72"/>
      <c r="B139" s="72"/>
      <c r="C139" s="72"/>
      <c r="D139" s="72"/>
      <c r="E139" s="72"/>
    </row>
    <row r="140" spans="1:5" ht="12.75">
      <c r="A140" s="72"/>
      <c r="B140" s="72"/>
      <c r="C140" s="72"/>
      <c r="D140" s="72"/>
      <c r="E140" s="72"/>
    </row>
    <row r="141" spans="1:5" ht="12.75">
      <c r="A141" s="72"/>
      <c r="B141" s="72"/>
      <c r="C141" s="72"/>
      <c r="D141" s="72"/>
      <c r="E141" s="72"/>
    </row>
    <row r="142" spans="1:5" ht="12.75">
      <c r="A142" s="72"/>
      <c r="B142" s="72"/>
      <c r="C142" s="72"/>
      <c r="D142" s="72"/>
      <c r="E142" s="72"/>
    </row>
    <row r="143" spans="1:5" ht="12.75">
      <c r="A143" s="72"/>
      <c r="B143" s="72"/>
      <c r="C143" s="72"/>
      <c r="D143" s="72"/>
      <c r="E143" s="72"/>
    </row>
    <row r="144" spans="1:5" ht="12.75">
      <c r="A144" s="72"/>
      <c r="B144" s="72"/>
      <c r="C144" s="72"/>
      <c r="D144" s="72"/>
      <c r="E144" s="72"/>
    </row>
    <row r="145" spans="1:5" ht="12.75">
      <c r="A145" s="72"/>
      <c r="B145" s="72"/>
      <c r="C145" s="72"/>
      <c r="D145" s="72"/>
      <c r="E145" s="72"/>
    </row>
    <row r="146" spans="1:5" ht="12.75">
      <c r="A146" s="72"/>
      <c r="B146" s="72"/>
      <c r="C146" s="72"/>
      <c r="D146" s="72"/>
      <c r="E146" s="72"/>
    </row>
    <row r="147" spans="1:5" ht="12.75">
      <c r="A147" s="72"/>
      <c r="B147" s="72"/>
      <c r="C147" s="72"/>
      <c r="D147" s="72"/>
      <c r="E147" s="72"/>
    </row>
    <row r="148" spans="1:5" ht="12.75">
      <c r="A148" s="72"/>
      <c r="B148" s="72"/>
      <c r="C148" s="72"/>
      <c r="D148" s="72"/>
      <c r="E148" s="72"/>
    </row>
    <row r="149" spans="1:5" ht="12.75">
      <c r="A149" s="72"/>
      <c r="B149" s="72"/>
      <c r="C149" s="72"/>
      <c r="D149" s="72"/>
      <c r="E149" s="72"/>
    </row>
    <row r="150" spans="1:5" ht="12.75">
      <c r="A150" s="72"/>
      <c r="B150" s="72"/>
      <c r="C150" s="72"/>
      <c r="D150" s="72"/>
      <c r="E150" s="72"/>
    </row>
    <row r="151" spans="1:5" ht="12.75">
      <c r="A151" s="72"/>
      <c r="B151" s="72"/>
      <c r="C151" s="72"/>
      <c r="D151" s="72"/>
      <c r="E151" s="72"/>
    </row>
    <row r="152" spans="1:5" ht="12.75">
      <c r="A152" s="72"/>
      <c r="B152" s="72"/>
      <c r="C152" s="72"/>
      <c r="D152" s="72"/>
      <c r="E152" s="72"/>
    </row>
    <row r="153" spans="1:5" ht="12.75">
      <c r="A153" s="72"/>
      <c r="B153" s="72"/>
      <c r="C153" s="72"/>
      <c r="D153" s="72"/>
      <c r="E153" s="72"/>
    </row>
    <row r="154" spans="1:5" ht="12.75">
      <c r="A154" s="72"/>
      <c r="B154" s="72"/>
      <c r="C154" s="72"/>
      <c r="D154" s="72"/>
      <c r="E154" s="72"/>
    </row>
    <row r="155" spans="1:5" ht="12.75">
      <c r="A155" s="72"/>
      <c r="B155" s="72"/>
      <c r="C155" s="72"/>
      <c r="D155" s="72"/>
      <c r="E155" s="72"/>
    </row>
    <row r="156" spans="1:5" ht="12.75">
      <c r="A156" s="72"/>
      <c r="B156" s="72"/>
      <c r="C156" s="72"/>
      <c r="D156" s="72"/>
      <c r="E156" s="72"/>
    </row>
    <row r="157" spans="1:5" ht="12.75">
      <c r="A157" s="72"/>
      <c r="B157" s="72"/>
      <c r="C157" s="72"/>
      <c r="D157" s="72"/>
      <c r="E157" s="72"/>
    </row>
    <row r="158" spans="1:5" ht="12.75">
      <c r="A158" s="72"/>
      <c r="B158" s="72"/>
      <c r="C158" s="72"/>
      <c r="D158" s="72"/>
      <c r="E158" s="72"/>
    </row>
    <row r="159" spans="1:5" ht="12.75">
      <c r="A159" s="72"/>
      <c r="B159" s="72"/>
      <c r="C159" s="72"/>
      <c r="D159" s="72"/>
      <c r="E159" s="72"/>
    </row>
    <row r="160" spans="1:5" ht="12.75">
      <c r="A160" s="72"/>
      <c r="B160" s="72"/>
      <c r="C160" s="72"/>
      <c r="D160" s="72"/>
      <c r="E160" s="72"/>
    </row>
    <row r="161" spans="1:5" ht="12.75">
      <c r="A161" s="72"/>
      <c r="B161" s="72"/>
      <c r="C161" s="72"/>
      <c r="D161" s="72"/>
      <c r="E161" s="72"/>
    </row>
    <row r="162" spans="1:5" ht="12.75">
      <c r="A162" s="72"/>
      <c r="B162" s="72"/>
      <c r="C162" s="72"/>
      <c r="D162" s="72"/>
      <c r="E162" s="72"/>
    </row>
    <row r="163" spans="1:5" ht="12.75">
      <c r="A163" s="72"/>
      <c r="B163" s="72"/>
      <c r="C163" s="72"/>
      <c r="D163" s="72"/>
      <c r="E163" s="72"/>
    </row>
    <row r="164" spans="1:5" ht="12.75">
      <c r="A164" s="72"/>
      <c r="B164" s="72"/>
      <c r="C164" s="72"/>
      <c r="D164" s="72"/>
      <c r="E164" s="72"/>
    </row>
    <row r="165" spans="1:5" ht="12.75">
      <c r="A165" s="72"/>
      <c r="B165" s="72"/>
      <c r="C165" s="72"/>
      <c r="D165" s="72"/>
      <c r="E165" s="72"/>
    </row>
    <row r="166" spans="1:5" ht="12.75">
      <c r="A166" s="72"/>
      <c r="B166" s="72"/>
      <c r="C166" s="72"/>
      <c r="D166" s="72"/>
      <c r="E166" s="72"/>
    </row>
    <row r="167" spans="1:5" ht="12.75">
      <c r="A167" s="72"/>
      <c r="B167" s="72"/>
      <c r="C167" s="72"/>
      <c r="D167" s="72"/>
      <c r="E167" s="72"/>
    </row>
    <row r="168" spans="1:5" ht="12.75">
      <c r="A168" s="72"/>
      <c r="B168" s="72"/>
      <c r="C168" s="72"/>
      <c r="D168" s="72"/>
      <c r="E168" s="72"/>
    </row>
    <row r="169" spans="1:5" ht="12.75">
      <c r="A169" s="72"/>
      <c r="B169" s="72"/>
      <c r="C169" s="72"/>
      <c r="D169" s="72"/>
      <c r="E169" s="72"/>
    </row>
    <row r="170" spans="1:5" ht="12.75">
      <c r="A170" s="72"/>
      <c r="B170" s="72"/>
      <c r="C170" s="72"/>
      <c r="D170" s="72"/>
      <c r="E170" s="72"/>
    </row>
    <row r="171" spans="1:5" ht="12.75">
      <c r="A171" s="72"/>
      <c r="B171" s="72"/>
      <c r="C171" s="72"/>
      <c r="D171" s="72"/>
      <c r="E171" s="72"/>
    </row>
    <row r="172" spans="1:5" ht="12.75">
      <c r="A172" s="72"/>
      <c r="B172" s="72"/>
      <c r="C172" s="72"/>
      <c r="D172" s="72"/>
      <c r="E172" s="72"/>
    </row>
    <row r="173" spans="1:5" ht="12.75">
      <c r="A173" s="72"/>
      <c r="B173" s="72"/>
      <c r="C173" s="72"/>
      <c r="D173" s="72"/>
      <c r="E173" s="72"/>
    </row>
    <row r="174" spans="1:5" ht="12.75">
      <c r="A174" s="72"/>
      <c r="B174" s="72"/>
      <c r="C174" s="72"/>
      <c r="D174" s="72"/>
      <c r="E174" s="72"/>
    </row>
    <row r="175" spans="1:5" ht="12.75">
      <c r="A175" s="72"/>
      <c r="B175" s="72"/>
      <c r="C175" s="72"/>
      <c r="D175" s="72"/>
      <c r="E175" s="72"/>
    </row>
    <row r="176" spans="1:5" ht="12.75">
      <c r="A176" s="72"/>
      <c r="B176" s="72"/>
      <c r="C176" s="72"/>
      <c r="D176" s="72"/>
      <c r="E176" s="72"/>
    </row>
    <row r="177" spans="1:5" ht="12.75">
      <c r="A177" s="72"/>
      <c r="B177" s="72"/>
      <c r="C177" s="72"/>
      <c r="D177" s="72"/>
      <c r="E177" s="72"/>
    </row>
    <row r="178" spans="1:5" ht="12.75">
      <c r="A178" s="72"/>
      <c r="B178" s="72"/>
      <c r="C178" s="72"/>
      <c r="D178" s="72"/>
      <c r="E178" s="72"/>
    </row>
    <row r="179" spans="1:5" ht="12.75">
      <c r="A179" s="72"/>
      <c r="B179" s="72"/>
      <c r="C179" s="72"/>
      <c r="D179" s="72"/>
      <c r="E179" s="72"/>
    </row>
    <row r="180" spans="1:5" ht="12.75">
      <c r="A180" s="72"/>
      <c r="B180" s="72"/>
      <c r="C180" s="72"/>
      <c r="D180" s="72"/>
      <c r="E180" s="72"/>
    </row>
    <row r="181" spans="1:5" ht="12.75">
      <c r="A181" s="72"/>
      <c r="B181" s="72"/>
      <c r="C181" s="72"/>
      <c r="D181" s="72"/>
      <c r="E181" s="72"/>
    </row>
    <row r="182" spans="1:5" ht="12.75">
      <c r="A182" s="72"/>
      <c r="B182" s="72"/>
      <c r="C182" s="72"/>
      <c r="D182" s="72"/>
      <c r="E182" s="72"/>
    </row>
    <row r="183" spans="1:5" ht="12.75">
      <c r="A183" s="72"/>
      <c r="B183" s="72"/>
      <c r="C183" s="72"/>
      <c r="D183" s="72"/>
      <c r="E183" s="72"/>
    </row>
    <row r="184" spans="1:5" ht="12.75">
      <c r="A184" s="72"/>
      <c r="B184" s="72"/>
      <c r="C184" s="72"/>
      <c r="D184" s="72"/>
      <c r="E184" s="72"/>
    </row>
    <row r="185" spans="1:5" ht="12.75">
      <c r="A185" s="72"/>
      <c r="B185" s="72"/>
      <c r="C185" s="72"/>
      <c r="D185" s="72"/>
      <c r="E185" s="72"/>
    </row>
    <row r="186" spans="1:5" ht="12.75">
      <c r="A186" s="72"/>
      <c r="B186" s="72"/>
      <c r="C186" s="72"/>
      <c r="D186" s="72"/>
      <c r="E186" s="72"/>
    </row>
    <row r="187" spans="1:5" ht="12.75">
      <c r="A187" s="72"/>
      <c r="B187" s="72"/>
      <c r="C187" s="72"/>
      <c r="D187" s="72"/>
      <c r="E187" s="72"/>
    </row>
    <row r="188" spans="1:5" ht="12.75">
      <c r="A188" s="72"/>
      <c r="B188" s="72"/>
      <c r="C188" s="72"/>
      <c r="D188" s="72"/>
      <c r="E188" s="72"/>
    </row>
    <row r="189" spans="1:5" ht="12.75">
      <c r="A189" s="72"/>
      <c r="B189" s="72"/>
      <c r="C189" s="72"/>
      <c r="D189" s="72"/>
      <c r="E189" s="72"/>
    </row>
    <row r="190" spans="1:5" ht="12.75">
      <c r="A190" s="72"/>
      <c r="B190" s="72"/>
      <c r="C190" s="72"/>
      <c r="D190" s="72"/>
      <c r="E190" s="72"/>
    </row>
    <row r="191" spans="1:5" ht="12.75">
      <c r="A191" s="72"/>
      <c r="B191" s="72"/>
      <c r="C191" s="72"/>
      <c r="D191" s="72"/>
      <c r="E191" s="72"/>
    </row>
    <row r="192" spans="1:5" ht="12.75">
      <c r="A192" s="72"/>
      <c r="B192" s="72"/>
      <c r="C192" s="72"/>
      <c r="D192" s="72"/>
      <c r="E192" s="72"/>
    </row>
    <row r="193" spans="1:5" ht="12.75">
      <c r="A193" s="72"/>
      <c r="B193" s="72"/>
      <c r="C193" s="72"/>
      <c r="D193" s="72"/>
      <c r="E193" s="72"/>
    </row>
    <row r="194" spans="1:5" ht="12.75">
      <c r="A194" s="72"/>
      <c r="B194" s="72"/>
      <c r="C194" s="72"/>
      <c r="D194" s="72"/>
      <c r="E194" s="72"/>
    </row>
    <row r="195" spans="1:5" ht="12.75">
      <c r="A195" s="72"/>
      <c r="B195" s="72"/>
      <c r="C195" s="72"/>
      <c r="D195" s="72"/>
      <c r="E195" s="72"/>
    </row>
    <row r="196" spans="1:5" ht="12.75">
      <c r="A196" s="72"/>
      <c r="B196" s="72"/>
      <c r="C196" s="72"/>
      <c r="D196" s="72"/>
      <c r="E196" s="72"/>
    </row>
    <row r="197" spans="1:5" ht="12.75">
      <c r="A197" s="72"/>
      <c r="B197" s="72"/>
      <c r="C197" s="72"/>
      <c r="D197" s="72"/>
      <c r="E197" s="72"/>
    </row>
    <row r="198" spans="1:5" ht="12.75">
      <c r="A198" s="72"/>
      <c r="B198" s="72"/>
      <c r="C198" s="72"/>
      <c r="D198" s="72"/>
      <c r="E198" s="72"/>
    </row>
    <row r="199" spans="1:5" ht="12.75">
      <c r="A199" s="72"/>
      <c r="B199" s="72"/>
      <c r="C199" s="72"/>
      <c r="D199" s="72"/>
      <c r="E199" s="72"/>
    </row>
    <row r="200" spans="1:5" ht="12.75">
      <c r="A200" s="72"/>
      <c r="B200" s="72"/>
      <c r="C200" s="72"/>
      <c r="D200" s="72"/>
      <c r="E200" s="72"/>
    </row>
    <row r="201" spans="1:5" ht="12.75">
      <c r="A201" s="72"/>
      <c r="B201" s="72"/>
      <c r="C201" s="72"/>
      <c r="D201" s="72"/>
      <c r="E201" s="72"/>
    </row>
    <row r="202" spans="1:5" ht="12.75">
      <c r="A202" s="72"/>
      <c r="B202" s="72"/>
      <c r="C202" s="72"/>
      <c r="D202" s="72"/>
      <c r="E202" s="72"/>
    </row>
    <row r="203" spans="1:5" ht="12.75">
      <c r="A203" s="72"/>
      <c r="B203" s="72"/>
      <c r="C203" s="72"/>
      <c r="D203" s="72"/>
      <c r="E203" s="72"/>
    </row>
    <row r="204" spans="1:5" ht="12.75">
      <c r="A204" s="72"/>
      <c r="B204" s="72"/>
      <c r="C204" s="72"/>
      <c r="D204" s="72"/>
      <c r="E204" s="72"/>
    </row>
    <row r="205" spans="1:5" ht="12.75">
      <c r="A205" s="72"/>
      <c r="B205" s="72"/>
      <c r="C205" s="72"/>
      <c r="D205" s="72"/>
      <c r="E205" s="72"/>
    </row>
    <row r="206" spans="1:5" ht="12.75">
      <c r="A206" s="72"/>
      <c r="B206" s="72"/>
      <c r="C206" s="72"/>
      <c r="D206" s="72"/>
      <c r="E206" s="72"/>
    </row>
    <row r="207" spans="1:5" ht="12.75">
      <c r="A207" s="72"/>
      <c r="B207" s="72"/>
      <c r="C207" s="72"/>
      <c r="D207" s="72"/>
      <c r="E207" s="72"/>
    </row>
    <row r="208" spans="1:5" ht="12.75">
      <c r="A208" s="72"/>
      <c r="B208" s="72"/>
      <c r="C208" s="72"/>
      <c r="D208" s="72"/>
      <c r="E208" s="72"/>
    </row>
    <row r="209" spans="1:5" ht="12.75">
      <c r="A209" s="72"/>
      <c r="B209" s="72"/>
      <c r="C209" s="72"/>
      <c r="D209" s="72"/>
      <c r="E209" s="72"/>
    </row>
    <row r="210" spans="1:5" ht="12.75">
      <c r="A210" s="72"/>
      <c r="B210" s="72"/>
      <c r="C210" s="72"/>
      <c r="D210" s="72"/>
      <c r="E210" s="72"/>
    </row>
    <row r="211" spans="1:5" ht="12.75">
      <c r="A211" s="72"/>
      <c r="B211" s="72"/>
      <c r="C211" s="72"/>
      <c r="D211" s="72"/>
      <c r="E211" s="72"/>
    </row>
    <row r="212" spans="1:5" ht="12.75">
      <c r="A212" s="72"/>
      <c r="B212" s="72"/>
      <c r="C212" s="72"/>
      <c r="D212" s="72"/>
      <c r="E212" s="72"/>
    </row>
    <row r="213" spans="1:5" ht="12.75">
      <c r="A213" s="72"/>
      <c r="B213" s="72"/>
      <c r="C213" s="72"/>
      <c r="D213" s="72"/>
      <c r="E213" s="72"/>
    </row>
    <row r="214" spans="1:5" ht="12.75">
      <c r="A214" s="72"/>
      <c r="B214" s="72"/>
      <c r="C214" s="72"/>
      <c r="D214" s="72"/>
      <c r="E214" s="72"/>
    </row>
    <row r="215" spans="1:5" ht="12.75">
      <c r="A215" s="72"/>
      <c r="B215" s="72"/>
      <c r="C215" s="72"/>
      <c r="D215" s="72"/>
      <c r="E215" s="72"/>
    </row>
    <row r="216" spans="1:5" ht="12.75">
      <c r="A216" s="72"/>
      <c r="B216" s="72"/>
      <c r="C216" s="72"/>
      <c r="D216" s="72"/>
      <c r="E216" s="72"/>
    </row>
    <row r="217" spans="1:5" ht="12.75">
      <c r="A217" s="72"/>
      <c r="B217" s="72"/>
      <c r="C217" s="72"/>
      <c r="D217" s="72"/>
      <c r="E217" s="72"/>
    </row>
    <row r="218" spans="1:5" ht="12.75">
      <c r="A218" s="72"/>
      <c r="B218" s="72"/>
      <c r="C218" s="72"/>
      <c r="D218" s="72"/>
      <c r="E218" s="72"/>
    </row>
    <row r="219" spans="1:5" ht="12.75">
      <c r="A219" s="72"/>
      <c r="B219" s="72"/>
      <c r="C219" s="72"/>
      <c r="D219" s="72"/>
      <c r="E219" s="72"/>
    </row>
    <row r="220" spans="1:5" ht="12.75">
      <c r="A220" s="72"/>
      <c r="B220" s="72"/>
      <c r="C220" s="72"/>
      <c r="D220" s="72"/>
      <c r="E220" s="72"/>
    </row>
    <row r="221" spans="1:5" ht="12.75">
      <c r="A221" s="72"/>
      <c r="B221" s="72"/>
      <c r="C221" s="72"/>
      <c r="D221" s="72"/>
      <c r="E221" s="72"/>
    </row>
    <row r="222" spans="1:5" ht="12.75">
      <c r="A222" s="72"/>
      <c r="B222" s="72"/>
      <c r="C222" s="72"/>
      <c r="D222" s="72"/>
      <c r="E222" s="72"/>
    </row>
    <row r="223" spans="1:5" ht="12.75">
      <c r="A223" s="72"/>
      <c r="B223" s="72"/>
      <c r="C223" s="72"/>
      <c r="D223" s="72"/>
      <c r="E223" s="72"/>
    </row>
    <row r="224" spans="1:5" ht="12.75">
      <c r="A224" s="72"/>
      <c r="B224" s="72"/>
      <c r="C224" s="72"/>
      <c r="D224" s="72"/>
      <c r="E224" s="72"/>
    </row>
    <row r="225" spans="1:5" ht="12.75">
      <c r="A225" s="72"/>
      <c r="B225" s="72"/>
      <c r="C225" s="72"/>
      <c r="D225" s="72"/>
      <c r="E225" s="72"/>
    </row>
    <row r="226" spans="1:5" ht="12.75">
      <c r="A226" s="72"/>
      <c r="B226" s="72"/>
      <c r="C226" s="72"/>
      <c r="D226" s="72"/>
      <c r="E226" s="72"/>
    </row>
    <row r="227" spans="1:5" ht="12.75">
      <c r="A227" s="72"/>
      <c r="B227" s="72"/>
      <c r="C227" s="72"/>
      <c r="D227" s="72"/>
      <c r="E227" s="72"/>
    </row>
    <row r="228" spans="1:5" ht="12.75">
      <c r="A228" s="72"/>
      <c r="B228" s="72"/>
      <c r="C228" s="72"/>
      <c r="D228" s="72"/>
      <c r="E228" s="72"/>
    </row>
    <row r="229" spans="1:5" ht="12.75">
      <c r="A229" s="72"/>
      <c r="B229" s="72"/>
      <c r="C229" s="72"/>
      <c r="D229" s="72"/>
      <c r="E229" s="72"/>
    </row>
    <row r="230" spans="1:5" ht="12.75">
      <c r="A230" s="72"/>
      <c r="B230" s="72"/>
      <c r="C230" s="72"/>
      <c r="D230" s="72"/>
      <c r="E230" s="72"/>
    </row>
    <row r="231" spans="1:5" ht="12.75">
      <c r="A231" s="72"/>
      <c r="B231" s="72"/>
      <c r="C231" s="72"/>
      <c r="D231" s="72"/>
      <c r="E231" s="72"/>
    </row>
    <row r="232" spans="1:5" ht="12.75">
      <c r="A232" s="72"/>
      <c r="B232" s="72"/>
      <c r="C232" s="72"/>
      <c r="D232" s="72"/>
      <c r="E232" s="72"/>
    </row>
    <row r="233" spans="1:5" ht="12.75">
      <c r="A233" s="72"/>
      <c r="B233" s="72"/>
      <c r="C233" s="72"/>
      <c r="D233" s="72"/>
      <c r="E233" s="72"/>
    </row>
    <row r="234" spans="1:5" ht="12.75">
      <c r="A234" s="72"/>
      <c r="B234" s="72"/>
      <c r="C234" s="72"/>
      <c r="D234" s="72"/>
      <c r="E234" s="72"/>
    </row>
    <row r="235" spans="1:5" ht="12.75">
      <c r="A235" s="72"/>
      <c r="B235" s="72"/>
      <c r="C235" s="72"/>
      <c r="D235" s="72"/>
      <c r="E235" s="72"/>
    </row>
    <row r="236" spans="1:5" ht="12.75">
      <c r="A236" s="72"/>
      <c r="B236" s="72"/>
      <c r="C236" s="72"/>
      <c r="D236" s="72"/>
      <c r="E236" s="72"/>
    </row>
    <row r="237" spans="1:5" ht="12.75">
      <c r="A237" s="72"/>
      <c r="B237" s="72"/>
      <c r="C237" s="72"/>
      <c r="D237" s="72"/>
      <c r="E237" s="72"/>
    </row>
    <row r="238" spans="1:5" ht="12.75">
      <c r="A238" s="72"/>
      <c r="B238" s="72"/>
      <c r="C238" s="72"/>
      <c r="D238" s="72"/>
      <c r="E238" s="72"/>
    </row>
    <row r="239" spans="1:5" ht="12.75">
      <c r="A239" s="72"/>
      <c r="B239" s="72"/>
      <c r="C239" s="72"/>
      <c r="D239" s="72"/>
      <c r="E239" s="72"/>
    </row>
    <row r="240" spans="1:5" ht="12.75">
      <c r="A240" s="72"/>
      <c r="B240" s="72"/>
      <c r="C240" s="72"/>
      <c r="D240" s="72"/>
      <c r="E240" s="72"/>
    </row>
    <row r="241" spans="1:5" ht="12.75">
      <c r="A241" s="72"/>
      <c r="B241" s="72"/>
      <c r="C241" s="72"/>
      <c r="D241" s="72"/>
      <c r="E241" s="72"/>
    </row>
    <row r="242" spans="1:5" ht="12.75">
      <c r="A242" s="72"/>
      <c r="B242" s="72"/>
      <c r="C242" s="72"/>
      <c r="D242" s="72"/>
      <c r="E242" s="72"/>
    </row>
    <row r="243" spans="1:5" ht="12.75">
      <c r="A243" s="72"/>
      <c r="B243" s="72"/>
      <c r="C243" s="72"/>
      <c r="D243" s="72"/>
      <c r="E243" s="72"/>
    </row>
    <row r="244" spans="1:5" ht="12.75">
      <c r="A244" s="72"/>
      <c r="B244" s="72"/>
      <c r="C244" s="72"/>
      <c r="D244" s="72"/>
      <c r="E244" s="72"/>
    </row>
    <row r="245" spans="1:5" ht="12.75">
      <c r="A245" s="72"/>
      <c r="B245" s="72"/>
      <c r="C245" s="72"/>
      <c r="D245" s="72"/>
      <c r="E245" s="72"/>
    </row>
    <row r="246" spans="1:5" ht="12.75">
      <c r="A246" s="72"/>
      <c r="B246" s="72"/>
      <c r="C246" s="72"/>
      <c r="D246" s="72"/>
      <c r="E246" s="72"/>
    </row>
    <row r="247" spans="1:5" ht="12.75">
      <c r="A247" s="72"/>
      <c r="B247" s="72"/>
      <c r="C247" s="72"/>
      <c r="D247" s="72"/>
      <c r="E247" s="72"/>
    </row>
    <row r="248" spans="1:5" ht="12.75">
      <c r="A248" s="72"/>
      <c r="B248" s="72"/>
      <c r="C248" s="72"/>
      <c r="D248" s="72"/>
      <c r="E248" s="72"/>
    </row>
    <row r="249" spans="1:5" ht="12.75">
      <c r="A249" s="72"/>
      <c r="B249" s="72"/>
      <c r="C249" s="72"/>
      <c r="D249" s="72"/>
      <c r="E249" s="72"/>
    </row>
    <row r="250" spans="1:5" ht="12.75">
      <c r="A250" s="72"/>
      <c r="B250" s="72"/>
      <c r="C250" s="72"/>
      <c r="D250" s="72"/>
      <c r="E250" s="72"/>
    </row>
    <row r="251" spans="1:5" ht="12.75">
      <c r="A251" s="72"/>
      <c r="B251" s="72"/>
      <c r="C251" s="72"/>
      <c r="D251" s="72"/>
      <c r="E251" s="72"/>
    </row>
    <row r="252" spans="1:5" ht="12.75">
      <c r="A252" s="72"/>
      <c r="B252" s="72"/>
      <c r="C252" s="72"/>
      <c r="D252" s="72"/>
      <c r="E252" s="72"/>
    </row>
    <row r="253" spans="1:5" ht="12.75">
      <c r="A253" s="72"/>
      <c r="B253" s="72"/>
      <c r="C253" s="72"/>
      <c r="D253" s="72"/>
      <c r="E253" s="72"/>
    </row>
    <row r="254" spans="1:5" ht="12.75">
      <c r="A254" s="72"/>
      <c r="B254" s="72"/>
      <c r="C254" s="72"/>
      <c r="D254" s="72"/>
      <c r="E254" s="72"/>
    </row>
    <row r="255" spans="1:5" ht="12.75">
      <c r="A255" s="72"/>
      <c r="B255" s="72"/>
      <c r="C255" s="72"/>
      <c r="D255" s="72"/>
      <c r="E255" s="72"/>
    </row>
    <row r="256" spans="1:5" ht="12.75">
      <c r="A256" s="72"/>
      <c r="B256" s="72"/>
      <c r="C256" s="72"/>
      <c r="D256" s="72"/>
      <c r="E256" s="72"/>
    </row>
  </sheetData>
  <sheetProtection selectLockedCells="1" selectUnlockedCells="1"/>
  <printOptions/>
  <pageMargins left="0.20972222222222223" right="0.1798611111111111" top="0.3" bottom="0.24027777777777778" header="0.5118055555555555" footer="0.5118055555555555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H171"/>
  <sheetViews>
    <sheetView workbookViewId="0" topLeftCell="A1">
      <selection activeCell="C79" sqref="C79"/>
    </sheetView>
  </sheetViews>
  <sheetFormatPr defaultColWidth="9.140625" defaultRowHeight="12.75"/>
  <cols>
    <col min="1" max="1" width="10.28125" style="73" customWidth="1"/>
    <col min="2" max="2" width="49.00390625" style="73" customWidth="1"/>
    <col min="3" max="3" width="19.28125" style="73" customWidth="1"/>
    <col min="4" max="4" width="20.140625" style="73" customWidth="1"/>
    <col min="5" max="5" width="14.421875" style="73" customWidth="1"/>
    <col min="6" max="6" width="14.00390625" style="0" customWidth="1"/>
  </cols>
  <sheetData>
    <row r="1" spans="1:8" ht="12.75">
      <c r="A1" s="23" t="s">
        <v>126</v>
      </c>
      <c r="B1" s="24"/>
      <c r="C1" s="24"/>
      <c r="D1" s="24"/>
      <c r="E1" s="24"/>
      <c r="F1" s="24"/>
      <c r="G1" s="24"/>
      <c r="H1" s="24"/>
    </row>
    <row r="2" spans="1:8" ht="12.75">
      <c r="A2" s="25"/>
      <c r="B2" s="25"/>
      <c r="C2" s="25" t="s">
        <v>249</v>
      </c>
      <c r="D2" s="25"/>
      <c r="E2" s="25"/>
      <c r="F2" s="25"/>
      <c r="G2" s="24"/>
      <c r="H2" s="24"/>
    </row>
    <row r="3" spans="1:8" ht="12.75">
      <c r="A3" s="24"/>
      <c r="B3" s="24"/>
      <c r="C3" s="24"/>
      <c r="D3" s="24"/>
      <c r="E3" s="24"/>
      <c r="F3" s="26" t="s">
        <v>128</v>
      </c>
      <c r="G3" s="24"/>
      <c r="H3" s="24"/>
    </row>
    <row r="4" spans="1:8" ht="12.75">
      <c r="A4" s="24"/>
      <c r="B4" s="74" t="s">
        <v>129</v>
      </c>
      <c r="C4" s="75" t="s">
        <v>130</v>
      </c>
      <c r="D4" s="75" t="s">
        <v>131</v>
      </c>
      <c r="E4" s="75" t="s">
        <v>132</v>
      </c>
      <c r="F4" s="75" t="s">
        <v>133</v>
      </c>
      <c r="G4" s="76" t="s">
        <v>134</v>
      </c>
      <c r="H4" s="76" t="s">
        <v>134</v>
      </c>
    </row>
    <row r="5" spans="1:8" ht="12.75">
      <c r="A5" s="24"/>
      <c r="B5" s="34" t="s">
        <v>250</v>
      </c>
      <c r="C5" s="35">
        <v>62</v>
      </c>
      <c r="D5" s="35">
        <v>838.91</v>
      </c>
      <c r="E5" s="36"/>
      <c r="F5" s="36">
        <v>838.91</v>
      </c>
      <c r="G5" s="37"/>
      <c r="H5" s="37">
        <v>1</v>
      </c>
    </row>
    <row r="6" spans="1:8" ht="12.75">
      <c r="A6" s="24"/>
      <c r="B6" s="30" t="s">
        <v>251</v>
      </c>
      <c r="C6" s="31">
        <v>21340.78</v>
      </c>
      <c r="D6" s="31">
        <v>14114.28</v>
      </c>
      <c r="E6" s="32"/>
      <c r="F6" s="32">
        <v>14114.27</v>
      </c>
      <c r="G6" s="33"/>
      <c r="H6" s="33">
        <v>0.9999992914976888</v>
      </c>
    </row>
    <row r="7" spans="1:8" ht="12.75">
      <c r="A7" s="24"/>
      <c r="B7" s="30" t="s">
        <v>252</v>
      </c>
      <c r="C7" s="31">
        <v>27708.4</v>
      </c>
      <c r="D7" s="31">
        <v>26783.73</v>
      </c>
      <c r="E7" s="32"/>
      <c r="F7" s="32">
        <v>26783.69</v>
      </c>
      <c r="G7" s="33"/>
      <c r="H7" s="33">
        <v>0.9999985065560323</v>
      </c>
    </row>
    <row r="8" spans="1:8" ht="12.75">
      <c r="A8" s="24"/>
      <c r="B8" s="30" t="s">
        <v>253</v>
      </c>
      <c r="C8" s="31">
        <v>332.37</v>
      </c>
      <c r="D8" s="31">
        <v>775.51</v>
      </c>
      <c r="E8" s="32"/>
      <c r="F8" s="32">
        <v>775.49</v>
      </c>
      <c r="G8" s="33"/>
      <c r="H8" s="33">
        <v>0.9999742105195291</v>
      </c>
    </row>
    <row r="9" spans="1:8" ht="12.75">
      <c r="A9" s="24"/>
      <c r="B9" s="30" t="s">
        <v>254</v>
      </c>
      <c r="C9" s="31">
        <v>919.2</v>
      </c>
      <c r="D9" s="31">
        <v>1054.22</v>
      </c>
      <c r="E9" s="32"/>
      <c r="F9" s="32">
        <v>1054.21</v>
      </c>
      <c r="G9" s="33"/>
      <c r="H9" s="33">
        <v>0.9999905143139003</v>
      </c>
    </row>
    <row r="10" spans="1:8" ht="12.75">
      <c r="A10" s="24"/>
      <c r="B10" s="30" t="s">
        <v>255</v>
      </c>
      <c r="C10" s="31">
        <v>14453.14</v>
      </c>
      <c r="D10" s="31">
        <v>15254.95</v>
      </c>
      <c r="E10" s="32"/>
      <c r="F10" s="32">
        <v>16249.95</v>
      </c>
      <c r="G10" s="33"/>
      <c r="H10" s="33">
        <v>1.0652247303334328</v>
      </c>
    </row>
    <row r="11" spans="1:8" ht="12.75">
      <c r="A11" s="24"/>
      <c r="B11" s="38" t="s">
        <v>137</v>
      </c>
      <c r="C11" s="39">
        <v>64815.89</v>
      </c>
      <c r="D11" s="39">
        <v>58821.600000000006</v>
      </c>
      <c r="E11" s="39">
        <v>0</v>
      </c>
      <c r="F11" s="39">
        <v>59816.51999999999</v>
      </c>
      <c r="G11" s="40"/>
      <c r="H11" s="40">
        <v>1.0169141947855886</v>
      </c>
    </row>
    <row r="12" spans="1:6" ht="12.75">
      <c r="A12" s="77"/>
      <c r="B12" s="77"/>
      <c r="C12" s="78"/>
      <c r="D12" s="78"/>
      <c r="E12" s="78"/>
      <c r="F12" s="77"/>
    </row>
    <row r="13" spans="1:8" ht="12.75">
      <c r="A13" s="24"/>
      <c r="B13" s="24"/>
      <c r="C13" s="24"/>
      <c r="D13" s="24"/>
      <c r="E13" s="24"/>
      <c r="F13" s="26"/>
      <c r="G13" s="24"/>
      <c r="H13" s="24"/>
    </row>
    <row r="14" spans="1:8" ht="12.75">
      <c r="A14" s="23" t="s">
        <v>250</v>
      </c>
      <c r="B14" s="24"/>
      <c r="C14" s="24"/>
      <c r="D14" s="24"/>
      <c r="E14" s="24"/>
      <c r="F14" s="26" t="s">
        <v>128</v>
      </c>
      <c r="G14" s="24"/>
      <c r="H14" s="24"/>
    </row>
    <row r="15" spans="1:8" ht="12.75">
      <c r="A15" s="79" t="s">
        <v>256</v>
      </c>
      <c r="B15" s="80" t="s">
        <v>257</v>
      </c>
      <c r="C15" s="80" t="s">
        <v>130</v>
      </c>
      <c r="D15" s="80" t="s">
        <v>131</v>
      </c>
      <c r="E15" s="80" t="s">
        <v>132</v>
      </c>
      <c r="F15" s="80" t="s">
        <v>133</v>
      </c>
      <c r="G15" s="81" t="s">
        <v>134</v>
      </c>
      <c r="H15" s="81" t="s">
        <v>134</v>
      </c>
    </row>
    <row r="16" spans="1:8" ht="12.75">
      <c r="A16" s="82">
        <v>1014</v>
      </c>
      <c r="B16" s="83" t="s">
        <v>258</v>
      </c>
      <c r="C16" s="84">
        <v>62</v>
      </c>
      <c r="D16" s="84">
        <v>90.32</v>
      </c>
      <c r="E16" s="84"/>
      <c r="F16" s="84">
        <v>90.32</v>
      </c>
      <c r="G16" s="85"/>
      <c r="H16" s="85">
        <v>1</v>
      </c>
    </row>
    <row r="17" spans="1:8" ht="12.75">
      <c r="A17" s="86" t="s">
        <v>259</v>
      </c>
      <c r="B17" s="87" t="s">
        <v>260</v>
      </c>
      <c r="C17" s="88">
        <v>62</v>
      </c>
      <c r="D17" s="88">
        <v>90.32</v>
      </c>
      <c r="E17" s="88"/>
      <c r="F17" s="88">
        <v>90.32</v>
      </c>
      <c r="G17" s="89"/>
      <c r="H17" s="89">
        <v>1</v>
      </c>
    </row>
    <row r="18" spans="1:8" ht="12.75">
      <c r="A18" s="82">
        <v>1039</v>
      </c>
      <c r="B18" s="83" t="s">
        <v>261</v>
      </c>
      <c r="C18" s="84">
        <v>0</v>
      </c>
      <c r="D18" s="84">
        <v>748.59</v>
      </c>
      <c r="E18" s="84"/>
      <c r="F18" s="84">
        <v>748.59</v>
      </c>
      <c r="G18" s="85"/>
      <c r="H18" s="85">
        <v>1</v>
      </c>
    </row>
    <row r="19" spans="1:8" ht="12.75">
      <c r="A19" s="86" t="s">
        <v>262</v>
      </c>
      <c r="B19" s="87" t="s">
        <v>263</v>
      </c>
      <c r="C19" s="88">
        <v>0</v>
      </c>
      <c r="D19" s="88">
        <v>748.59</v>
      </c>
      <c r="E19" s="88"/>
      <c r="F19" s="88">
        <v>748.59</v>
      </c>
      <c r="G19" s="89"/>
      <c r="H19" s="89">
        <v>1</v>
      </c>
    </row>
    <row r="20" spans="1:8" ht="12.75">
      <c r="A20" s="90" t="s">
        <v>264</v>
      </c>
      <c r="B20" s="91" t="s">
        <v>265</v>
      </c>
      <c r="C20" s="92">
        <v>62</v>
      </c>
      <c r="D20" s="92">
        <v>838.91</v>
      </c>
      <c r="E20" s="92"/>
      <c r="F20" s="92">
        <v>838.91</v>
      </c>
      <c r="G20" s="93"/>
      <c r="H20" s="93">
        <v>1</v>
      </c>
    </row>
    <row r="21" spans="1:8" ht="12.75">
      <c r="A21" s="94" t="s">
        <v>266</v>
      </c>
      <c r="B21" s="95" t="s">
        <v>267</v>
      </c>
      <c r="C21" s="96">
        <v>62</v>
      </c>
      <c r="D21" s="96">
        <v>838.91</v>
      </c>
      <c r="E21" s="96"/>
      <c r="F21" s="96">
        <v>838.91</v>
      </c>
      <c r="G21" s="97"/>
      <c r="H21" s="97">
        <v>1</v>
      </c>
    </row>
    <row r="22" spans="1:6" ht="12.75">
      <c r="A22" s="98"/>
      <c r="B22" s="99"/>
      <c r="C22" s="100"/>
      <c r="D22" s="100"/>
      <c r="E22" s="100"/>
      <c r="F22" s="101"/>
    </row>
    <row r="23" spans="1:8" ht="12.75">
      <c r="A23" s="23" t="s">
        <v>251</v>
      </c>
      <c r="B23" s="24"/>
      <c r="C23" s="24"/>
      <c r="D23" s="24"/>
      <c r="E23" s="24"/>
      <c r="F23" s="26" t="s">
        <v>128</v>
      </c>
      <c r="G23" s="24"/>
      <c r="H23" s="24"/>
    </row>
    <row r="24" spans="1:8" ht="12.75">
      <c r="A24" s="79" t="s">
        <v>256</v>
      </c>
      <c r="B24" s="80" t="s">
        <v>257</v>
      </c>
      <c r="C24" s="80" t="s">
        <v>130</v>
      </c>
      <c r="D24" s="80" t="s">
        <v>131</v>
      </c>
      <c r="E24" s="80" t="s">
        <v>132</v>
      </c>
      <c r="F24" s="80" t="s">
        <v>133</v>
      </c>
      <c r="G24" s="81" t="s">
        <v>134</v>
      </c>
      <c r="H24" s="81" t="s">
        <v>134</v>
      </c>
    </row>
    <row r="25" spans="1:8" ht="12.75">
      <c r="A25" s="82">
        <v>2212</v>
      </c>
      <c r="B25" s="83" t="s">
        <v>268</v>
      </c>
      <c r="C25" s="84">
        <v>4505.74</v>
      </c>
      <c r="D25" s="84">
        <v>3788.42</v>
      </c>
      <c r="E25" s="84"/>
      <c r="F25" s="84">
        <v>3788.42</v>
      </c>
      <c r="G25" s="85"/>
      <c r="H25" s="85">
        <v>1</v>
      </c>
    </row>
    <row r="26" spans="1:8" ht="12.75">
      <c r="A26" s="82">
        <v>2219</v>
      </c>
      <c r="B26" s="83" t="s">
        <v>269</v>
      </c>
      <c r="C26" s="84">
        <v>3318</v>
      </c>
      <c r="D26" s="84">
        <v>2667.01</v>
      </c>
      <c r="E26" s="84"/>
      <c r="F26" s="84">
        <v>2667.01</v>
      </c>
      <c r="G26" s="85"/>
      <c r="H26" s="85">
        <v>1</v>
      </c>
    </row>
    <row r="27" spans="1:8" ht="12.75">
      <c r="A27" s="86" t="s">
        <v>270</v>
      </c>
      <c r="B27" s="87" t="s">
        <v>271</v>
      </c>
      <c r="C27" s="88">
        <v>7823.74</v>
      </c>
      <c r="D27" s="88">
        <v>6455.43</v>
      </c>
      <c r="E27" s="88"/>
      <c r="F27" s="88">
        <v>6455.43</v>
      </c>
      <c r="G27" s="89"/>
      <c r="H27" s="89">
        <v>1</v>
      </c>
    </row>
    <row r="28" spans="1:8" ht="12.75">
      <c r="A28" s="82">
        <v>2221</v>
      </c>
      <c r="B28" s="83" t="s">
        <v>272</v>
      </c>
      <c r="C28" s="84">
        <v>580.5</v>
      </c>
      <c r="D28" s="84">
        <v>115.52</v>
      </c>
      <c r="E28" s="84"/>
      <c r="F28" s="84">
        <v>115.52</v>
      </c>
      <c r="G28" s="85"/>
      <c r="H28" s="85">
        <v>1</v>
      </c>
    </row>
    <row r="29" spans="1:8" ht="12.75">
      <c r="A29" s="86" t="s">
        <v>273</v>
      </c>
      <c r="B29" s="87" t="s">
        <v>274</v>
      </c>
      <c r="C29" s="88">
        <v>580.5</v>
      </c>
      <c r="D29" s="88">
        <v>115.52</v>
      </c>
      <c r="E29" s="88"/>
      <c r="F29" s="88">
        <v>115.52</v>
      </c>
      <c r="G29" s="89"/>
      <c r="H29" s="89">
        <v>1</v>
      </c>
    </row>
    <row r="30" spans="1:8" ht="12.75">
      <c r="A30" s="90" t="s">
        <v>275</v>
      </c>
      <c r="B30" s="91" t="s">
        <v>276</v>
      </c>
      <c r="C30" s="92">
        <v>8404.24</v>
      </c>
      <c r="D30" s="92">
        <v>6570.95</v>
      </c>
      <c r="E30" s="92"/>
      <c r="F30" s="92">
        <v>6570.95</v>
      </c>
      <c r="G30" s="93"/>
      <c r="H30" s="93">
        <v>1</v>
      </c>
    </row>
    <row r="31" spans="1:8" ht="12.75">
      <c r="A31" s="82">
        <v>2310</v>
      </c>
      <c r="B31" s="83" t="s">
        <v>28</v>
      </c>
      <c r="C31" s="84">
        <v>6753.54</v>
      </c>
      <c r="D31" s="84">
        <v>2119.37</v>
      </c>
      <c r="E31" s="84"/>
      <c r="F31" s="84">
        <v>2119.37</v>
      </c>
      <c r="G31" s="85"/>
      <c r="H31" s="85">
        <v>1</v>
      </c>
    </row>
    <row r="32" spans="1:8" ht="12.75">
      <c r="A32" s="86" t="s">
        <v>277</v>
      </c>
      <c r="B32" s="87" t="s">
        <v>28</v>
      </c>
      <c r="C32" s="88">
        <v>6753.54</v>
      </c>
      <c r="D32" s="88">
        <v>2119.37</v>
      </c>
      <c r="E32" s="88"/>
      <c r="F32" s="88">
        <v>2119.37</v>
      </c>
      <c r="G32" s="89"/>
      <c r="H32" s="89">
        <v>1</v>
      </c>
    </row>
    <row r="33" spans="1:8" ht="12.75">
      <c r="A33" s="82">
        <v>2321</v>
      </c>
      <c r="B33" s="83" t="s">
        <v>278</v>
      </c>
      <c r="C33" s="84">
        <v>1352</v>
      </c>
      <c r="D33" s="84">
        <v>1116.22</v>
      </c>
      <c r="E33" s="84"/>
      <c r="F33" s="84">
        <v>1116.22</v>
      </c>
      <c r="G33" s="85"/>
      <c r="H33" s="85">
        <v>1</v>
      </c>
    </row>
    <row r="34" spans="1:8" ht="12.75">
      <c r="A34" s="86" t="s">
        <v>279</v>
      </c>
      <c r="B34" s="87" t="s">
        <v>280</v>
      </c>
      <c r="C34" s="88">
        <v>1352</v>
      </c>
      <c r="D34" s="88">
        <v>1116.22</v>
      </c>
      <c r="E34" s="88"/>
      <c r="F34" s="88">
        <v>1116.22</v>
      </c>
      <c r="G34" s="89"/>
      <c r="H34" s="89">
        <v>1</v>
      </c>
    </row>
    <row r="35" spans="1:8" ht="12.75">
      <c r="A35" s="82">
        <v>2341</v>
      </c>
      <c r="B35" s="83" t="s">
        <v>281</v>
      </c>
      <c r="C35" s="84">
        <v>4831</v>
      </c>
      <c r="D35" s="84">
        <v>4307.73</v>
      </c>
      <c r="E35" s="84"/>
      <c r="F35" s="84">
        <v>4307.73</v>
      </c>
      <c r="G35" s="85"/>
      <c r="H35" s="85">
        <v>1</v>
      </c>
    </row>
    <row r="36" spans="1:8" ht="12.75">
      <c r="A36" s="86" t="s">
        <v>282</v>
      </c>
      <c r="B36" s="87" t="s">
        <v>283</v>
      </c>
      <c r="C36" s="88">
        <v>4831</v>
      </c>
      <c r="D36" s="88">
        <v>4307.73</v>
      </c>
      <c r="E36" s="88"/>
      <c r="F36" s="88">
        <v>4307.73</v>
      </c>
      <c r="G36" s="89"/>
      <c r="H36" s="89">
        <v>1</v>
      </c>
    </row>
    <row r="37" spans="1:8" ht="12.75">
      <c r="A37" s="90" t="s">
        <v>284</v>
      </c>
      <c r="B37" s="91" t="s">
        <v>285</v>
      </c>
      <c r="C37" s="92">
        <v>12936.54</v>
      </c>
      <c r="D37" s="92">
        <v>7543.33</v>
      </c>
      <c r="E37" s="92"/>
      <c r="F37" s="92">
        <v>7543.32</v>
      </c>
      <c r="G37" s="93"/>
      <c r="H37" s="93">
        <v>0.9999986743255299</v>
      </c>
    </row>
    <row r="38" spans="1:8" ht="12.75">
      <c r="A38" s="94" t="s">
        <v>286</v>
      </c>
      <c r="B38" s="95" t="s">
        <v>287</v>
      </c>
      <c r="C38" s="96">
        <v>21340.78</v>
      </c>
      <c r="D38" s="96">
        <v>14114.28</v>
      </c>
      <c r="E38" s="96"/>
      <c r="F38" s="96">
        <v>14114.27</v>
      </c>
      <c r="G38" s="97"/>
      <c r="H38" s="97">
        <v>0.9999992914976888</v>
      </c>
    </row>
    <row r="39" spans="1:6" ht="12.75">
      <c r="A39" s="98"/>
      <c r="B39" s="99"/>
      <c r="C39" s="100"/>
      <c r="D39" s="100"/>
      <c r="E39" s="100"/>
      <c r="F39" s="101"/>
    </row>
    <row r="40" spans="1:8" ht="12.75">
      <c r="A40" s="23" t="s">
        <v>252</v>
      </c>
      <c r="B40" s="24"/>
      <c r="C40" s="24"/>
      <c r="D40" s="24"/>
      <c r="E40" s="24"/>
      <c r="F40" s="26" t="s">
        <v>128</v>
      </c>
      <c r="G40" s="24"/>
      <c r="H40" s="24"/>
    </row>
    <row r="41" spans="1:8" ht="12.75">
      <c r="A41" s="79" t="s">
        <v>256</v>
      </c>
      <c r="B41" s="80" t="s">
        <v>257</v>
      </c>
      <c r="C41" s="80" t="s">
        <v>130</v>
      </c>
      <c r="D41" s="80" t="s">
        <v>131</v>
      </c>
      <c r="E41" s="80" t="s">
        <v>132</v>
      </c>
      <c r="F41" s="80" t="s">
        <v>133</v>
      </c>
      <c r="G41" s="81" t="s">
        <v>134</v>
      </c>
      <c r="H41" s="81" t="s">
        <v>134</v>
      </c>
    </row>
    <row r="42" spans="1:8" ht="12.75">
      <c r="A42" s="82">
        <v>3111</v>
      </c>
      <c r="B42" s="83" t="s">
        <v>288</v>
      </c>
      <c r="C42" s="84">
        <v>2327.2</v>
      </c>
      <c r="D42" s="84">
        <v>2331.94</v>
      </c>
      <c r="E42" s="84"/>
      <c r="F42" s="84">
        <v>2331.94</v>
      </c>
      <c r="G42" s="85"/>
      <c r="H42" s="85">
        <v>1</v>
      </c>
    </row>
    <row r="43" spans="1:8" ht="12.75">
      <c r="A43" s="82">
        <v>3113</v>
      </c>
      <c r="B43" s="83" t="s">
        <v>33</v>
      </c>
      <c r="C43" s="84">
        <v>4519.7</v>
      </c>
      <c r="D43" s="84">
        <v>4620.39</v>
      </c>
      <c r="E43" s="84"/>
      <c r="F43" s="84">
        <v>4620.39</v>
      </c>
      <c r="G43" s="85"/>
      <c r="H43" s="85">
        <v>1</v>
      </c>
    </row>
    <row r="44" spans="1:8" ht="12.75">
      <c r="A44" s="82">
        <v>3114</v>
      </c>
      <c r="B44" s="83" t="s">
        <v>289</v>
      </c>
      <c r="C44" s="84">
        <v>0</v>
      </c>
      <c r="D44" s="84">
        <v>0</v>
      </c>
      <c r="E44" s="84"/>
      <c r="F44" s="84">
        <v>0</v>
      </c>
      <c r="G44" s="85"/>
      <c r="H44" s="85"/>
    </row>
    <row r="45" spans="1:8" ht="12.75">
      <c r="A45" s="86" t="s">
        <v>290</v>
      </c>
      <c r="B45" s="87" t="s">
        <v>291</v>
      </c>
      <c r="C45" s="88">
        <v>6846.9</v>
      </c>
      <c r="D45" s="88">
        <v>6952.34</v>
      </c>
      <c r="E45" s="88"/>
      <c r="F45" s="88">
        <v>6952.33</v>
      </c>
      <c r="G45" s="89"/>
      <c r="H45" s="89">
        <v>0.999998561635363</v>
      </c>
    </row>
    <row r="46" spans="1:8" ht="12.75">
      <c r="A46" s="90" t="s">
        <v>292</v>
      </c>
      <c r="B46" s="91" t="s">
        <v>293</v>
      </c>
      <c r="C46" s="92">
        <v>6846.9</v>
      </c>
      <c r="D46" s="92">
        <v>6952.34</v>
      </c>
      <c r="E46" s="92"/>
      <c r="F46" s="92">
        <v>6952.33</v>
      </c>
      <c r="G46" s="93"/>
      <c r="H46" s="93">
        <v>0.999998561635363</v>
      </c>
    </row>
    <row r="47" spans="1:8" ht="12.75">
      <c r="A47" s="82">
        <v>3314</v>
      </c>
      <c r="B47" s="83" t="s">
        <v>34</v>
      </c>
      <c r="C47" s="84">
        <v>559.62</v>
      </c>
      <c r="D47" s="84">
        <v>495.51</v>
      </c>
      <c r="E47" s="84"/>
      <c r="F47" s="84">
        <v>495.5</v>
      </c>
      <c r="G47" s="85"/>
      <c r="H47" s="85">
        <v>0.9999798187725778</v>
      </c>
    </row>
    <row r="48" spans="1:8" ht="12.75">
      <c r="A48" s="82">
        <v>3319</v>
      </c>
      <c r="B48" s="83" t="s">
        <v>294</v>
      </c>
      <c r="C48" s="84">
        <v>856.15</v>
      </c>
      <c r="D48" s="84">
        <v>816.73</v>
      </c>
      <c r="E48" s="84"/>
      <c r="F48" s="84">
        <v>816.73</v>
      </c>
      <c r="G48" s="85"/>
      <c r="H48" s="85">
        <v>1</v>
      </c>
    </row>
    <row r="49" spans="1:8" ht="12.75">
      <c r="A49" s="86" t="s">
        <v>295</v>
      </c>
      <c r="B49" s="87" t="s">
        <v>296</v>
      </c>
      <c r="C49" s="88">
        <v>1415.77</v>
      </c>
      <c r="D49" s="88">
        <v>1312.24</v>
      </c>
      <c r="E49" s="88"/>
      <c r="F49" s="88">
        <v>1312.23</v>
      </c>
      <c r="G49" s="89"/>
      <c r="H49" s="89">
        <v>0.9999923794427849</v>
      </c>
    </row>
    <row r="50" spans="1:8" ht="12.75">
      <c r="A50" s="82">
        <v>3321</v>
      </c>
      <c r="B50" s="83" t="s">
        <v>297</v>
      </c>
      <c r="C50" s="84">
        <v>3901.35</v>
      </c>
      <c r="D50" s="84">
        <v>3182.73</v>
      </c>
      <c r="E50" s="84"/>
      <c r="F50" s="84">
        <v>3182.72</v>
      </c>
      <c r="G50" s="85"/>
      <c r="H50" s="85">
        <v>0.9999968580432521</v>
      </c>
    </row>
    <row r="51" spans="1:8" ht="12.75">
      <c r="A51" s="82">
        <v>3329</v>
      </c>
      <c r="B51" s="83" t="s">
        <v>298</v>
      </c>
      <c r="C51" s="84">
        <v>43.4</v>
      </c>
      <c r="D51" s="84">
        <v>218.25</v>
      </c>
      <c r="E51" s="84"/>
      <c r="F51" s="84">
        <v>218.25</v>
      </c>
      <c r="G51" s="85"/>
      <c r="H51" s="85">
        <v>1</v>
      </c>
    </row>
    <row r="52" spans="1:8" ht="12.75">
      <c r="A52" s="86" t="s">
        <v>299</v>
      </c>
      <c r="B52" s="87" t="s">
        <v>300</v>
      </c>
      <c r="C52" s="88">
        <v>3944.75</v>
      </c>
      <c r="D52" s="88">
        <v>3400.98</v>
      </c>
      <c r="E52" s="88"/>
      <c r="F52" s="88">
        <v>3400.97</v>
      </c>
      <c r="G52" s="89"/>
      <c r="H52" s="89">
        <v>0.9999970596710359</v>
      </c>
    </row>
    <row r="53" spans="1:8" ht="12.75">
      <c r="A53" s="82">
        <v>3330</v>
      </c>
      <c r="B53" s="83" t="s">
        <v>301</v>
      </c>
      <c r="C53" s="84">
        <v>0</v>
      </c>
      <c r="D53" s="84">
        <v>57.2</v>
      </c>
      <c r="E53" s="84"/>
      <c r="F53" s="84">
        <v>57.2</v>
      </c>
      <c r="G53" s="85"/>
      <c r="H53" s="85">
        <v>1</v>
      </c>
    </row>
    <row r="54" spans="1:8" ht="12.75">
      <c r="A54" s="86" t="s">
        <v>302</v>
      </c>
      <c r="B54" s="87" t="s">
        <v>303</v>
      </c>
      <c r="C54" s="88">
        <v>0</v>
      </c>
      <c r="D54" s="88">
        <v>57.2</v>
      </c>
      <c r="E54" s="88"/>
      <c r="F54" s="88">
        <v>57.2</v>
      </c>
      <c r="G54" s="89"/>
      <c r="H54" s="89">
        <v>1</v>
      </c>
    </row>
    <row r="55" spans="1:8" ht="12.75">
      <c r="A55" s="82">
        <v>3341</v>
      </c>
      <c r="B55" s="83" t="s">
        <v>47</v>
      </c>
      <c r="C55" s="84">
        <v>247.72</v>
      </c>
      <c r="D55" s="84">
        <v>108.45</v>
      </c>
      <c r="E55" s="84"/>
      <c r="F55" s="84">
        <v>108.45</v>
      </c>
      <c r="G55" s="85"/>
      <c r="H55" s="85">
        <v>1</v>
      </c>
    </row>
    <row r="56" spans="1:8" ht="12.75">
      <c r="A56" s="82">
        <v>3349</v>
      </c>
      <c r="B56" s="83" t="s">
        <v>304</v>
      </c>
      <c r="C56" s="84">
        <v>75</v>
      </c>
      <c r="D56" s="84">
        <v>50.2</v>
      </c>
      <c r="E56" s="84"/>
      <c r="F56" s="84">
        <v>50.2</v>
      </c>
      <c r="G56" s="85"/>
      <c r="H56" s="85">
        <v>1</v>
      </c>
    </row>
    <row r="57" spans="1:8" ht="12.75">
      <c r="A57" s="86" t="s">
        <v>305</v>
      </c>
      <c r="B57" s="87" t="s">
        <v>306</v>
      </c>
      <c r="C57" s="88">
        <v>322.72</v>
      </c>
      <c r="D57" s="88">
        <v>158.65</v>
      </c>
      <c r="E57" s="88"/>
      <c r="F57" s="88">
        <v>158.65</v>
      </c>
      <c r="G57" s="89"/>
      <c r="H57" s="89">
        <v>1</v>
      </c>
    </row>
    <row r="58" spans="1:8" ht="12.75">
      <c r="A58" s="82">
        <v>3399</v>
      </c>
      <c r="B58" s="83" t="s">
        <v>307</v>
      </c>
      <c r="C58" s="84">
        <v>141</v>
      </c>
      <c r="D58" s="84">
        <v>127.3</v>
      </c>
      <c r="E58" s="84"/>
      <c r="F58" s="84">
        <v>127.3</v>
      </c>
      <c r="G58" s="85"/>
      <c r="H58" s="85">
        <v>1</v>
      </c>
    </row>
    <row r="59" spans="1:8" ht="12.75">
      <c r="A59" s="86" t="s">
        <v>308</v>
      </c>
      <c r="B59" s="87" t="s">
        <v>309</v>
      </c>
      <c r="C59" s="88">
        <v>141</v>
      </c>
      <c r="D59" s="88">
        <v>127.3</v>
      </c>
      <c r="E59" s="88"/>
      <c r="F59" s="88">
        <v>127.3</v>
      </c>
      <c r="G59" s="89"/>
      <c r="H59" s="89">
        <v>1</v>
      </c>
    </row>
    <row r="60" spans="1:8" ht="12.75">
      <c r="A60" s="90" t="s">
        <v>310</v>
      </c>
      <c r="B60" s="91" t="s">
        <v>311</v>
      </c>
      <c r="C60" s="92">
        <v>5824.23</v>
      </c>
      <c r="D60" s="92">
        <v>5056.37</v>
      </c>
      <c r="E60" s="92"/>
      <c r="F60" s="92">
        <v>5056.36</v>
      </c>
      <c r="G60" s="93"/>
      <c r="H60" s="93">
        <v>0.9999980222966278</v>
      </c>
    </row>
    <row r="61" spans="1:8" ht="12.75">
      <c r="A61" s="82">
        <v>3412</v>
      </c>
      <c r="B61" s="83" t="s">
        <v>312</v>
      </c>
      <c r="C61" s="84">
        <v>484</v>
      </c>
      <c r="D61" s="84">
        <v>43.71</v>
      </c>
      <c r="E61" s="84"/>
      <c r="F61" s="84">
        <v>43.71</v>
      </c>
      <c r="G61" s="85"/>
      <c r="H61" s="85">
        <v>1</v>
      </c>
    </row>
    <row r="62" spans="1:8" ht="12.75">
      <c r="A62" s="82">
        <v>3419</v>
      </c>
      <c r="B62" s="83" t="s">
        <v>51</v>
      </c>
      <c r="C62" s="84">
        <v>95</v>
      </c>
      <c r="D62" s="84">
        <v>958.82</v>
      </c>
      <c r="E62" s="84"/>
      <c r="F62" s="84">
        <v>958.82</v>
      </c>
      <c r="G62" s="85"/>
      <c r="H62" s="85">
        <v>1</v>
      </c>
    </row>
    <row r="63" spans="1:8" ht="12.75">
      <c r="A63" s="86" t="s">
        <v>313</v>
      </c>
      <c r="B63" s="87" t="s">
        <v>314</v>
      </c>
      <c r="C63" s="88">
        <v>579</v>
      </c>
      <c r="D63" s="88">
        <v>1002.52</v>
      </c>
      <c r="E63" s="88"/>
      <c r="F63" s="88">
        <v>1002.52</v>
      </c>
      <c r="G63" s="89"/>
      <c r="H63" s="89">
        <v>1</v>
      </c>
    </row>
    <row r="64" spans="1:8" ht="12.75">
      <c r="A64" s="82">
        <v>3421</v>
      </c>
      <c r="B64" s="83" t="s">
        <v>58</v>
      </c>
      <c r="C64" s="84">
        <v>2.1</v>
      </c>
      <c r="D64" s="84">
        <v>437.96</v>
      </c>
      <c r="E64" s="84"/>
      <c r="F64" s="84">
        <v>437.96</v>
      </c>
      <c r="G64" s="85"/>
      <c r="H64" s="85">
        <v>1</v>
      </c>
    </row>
    <row r="65" spans="1:8" ht="12.75">
      <c r="A65" s="82">
        <v>3429</v>
      </c>
      <c r="B65" s="83" t="s">
        <v>60</v>
      </c>
      <c r="C65" s="84">
        <v>1</v>
      </c>
      <c r="D65" s="84">
        <v>171.64</v>
      </c>
      <c r="E65" s="84"/>
      <c r="F65" s="84">
        <v>171.64</v>
      </c>
      <c r="G65" s="85"/>
      <c r="H65" s="85">
        <v>1</v>
      </c>
    </row>
    <row r="66" spans="1:8" ht="12.75">
      <c r="A66" s="86" t="s">
        <v>315</v>
      </c>
      <c r="B66" s="87" t="s">
        <v>316</v>
      </c>
      <c r="C66" s="88">
        <v>3.1</v>
      </c>
      <c r="D66" s="88">
        <v>609.6</v>
      </c>
      <c r="E66" s="88"/>
      <c r="F66" s="88">
        <v>609.6</v>
      </c>
      <c r="G66" s="89"/>
      <c r="H66" s="89">
        <v>1</v>
      </c>
    </row>
    <row r="67" spans="1:8" ht="12.75">
      <c r="A67" s="90" t="s">
        <v>317</v>
      </c>
      <c r="B67" s="91" t="s">
        <v>318</v>
      </c>
      <c r="C67" s="92">
        <v>582.1</v>
      </c>
      <c r="D67" s="92">
        <v>1612.12</v>
      </c>
      <c r="E67" s="92"/>
      <c r="F67" s="92">
        <v>1612.12</v>
      </c>
      <c r="G67" s="93"/>
      <c r="H67" s="93">
        <v>1</v>
      </c>
    </row>
    <row r="68" spans="1:8" ht="12.75">
      <c r="A68" s="82">
        <v>3522</v>
      </c>
      <c r="B68" s="83" t="s">
        <v>67</v>
      </c>
      <c r="C68" s="84">
        <v>3</v>
      </c>
      <c r="D68" s="84">
        <v>30</v>
      </c>
      <c r="E68" s="84"/>
      <c r="F68" s="84">
        <v>30</v>
      </c>
      <c r="G68" s="85"/>
      <c r="H68" s="85">
        <v>1</v>
      </c>
    </row>
    <row r="69" spans="1:8" ht="12.75">
      <c r="A69" s="86" t="s">
        <v>319</v>
      </c>
      <c r="B69" s="87" t="s">
        <v>320</v>
      </c>
      <c r="C69" s="88">
        <v>3</v>
      </c>
      <c r="D69" s="88">
        <v>30</v>
      </c>
      <c r="E69" s="88"/>
      <c r="F69" s="88">
        <v>30</v>
      </c>
      <c r="G69" s="89"/>
      <c r="H69" s="89">
        <v>1</v>
      </c>
    </row>
    <row r="70" spans="1:8" ht="12.75">
      <c r="A70" s="90" t="s">
        <v>321</v>
      </c>
      <c r="B70" s="91" t="s">
        <v>322</v>
      </c>
      <c r="C70" s="92">
        <v>3</v>
      </c>
      <c r="D70" s="92">
        <v>30</v>
      </c>
      <c r="E70" s="92"/>
      <c r="F70" s="92">
        <v>30</v>
      </c>
      <c r="G70" s="93"/>
      <c r="H70" s="93">
        <v>1</v>
      </c>
    </row>
    <row r="71" spans="1:8" ht="12.75">
      <c r="A71" s="82">
        <v>3612</v>
      </c>
      <c r="B71" s="83" t="s">
        <v>68</v>
      </c>
      <c r="C71" s="84">
        <v>1725.22</v>
      </c>
      <c r="D71" s="84">
        <v>150.21</v>
      </c>
      <c r="E71" s="84"/>
      <c r="F71" s="84">
        <v>150.21</v>
      </c>
      <c r="G71" s="85"/>
      <c r="H71" s="85">
        <v>1</v>
      </c>
    </row>
    <row r="72" spans="1:8" ht="12.75">
      <c r="A72" s="82">
        <v>3613</v>
      </c>
      <c r="B72" s="83" t="s">
        <v>70</v>
      </c>
      <c r="C72" s="84">
        <v>513.5</v>
      </c>
      <c r="D72" s="84">
        <v>37.56</v>
      </c>
      <c r="E72" s="84"/>
      <c r="F72" s="84">
        <v>37.56</v>
      </c>
      <c r="G72" s="85"/>
      <c r="H72" s="85">
        <v>1</v>
      </c>
    </row>
    <row r="73" spans="1:8" ht="12.75">
      <c r="A73" s="86" t="s">
        <v>323</v>
      </c>
      <c r="B73" s="87" t="s">
        <v>324</v>
      </c>
      <c r="C73" s="88">
        <v>2238.72</v>
      </c>
      <c r="D73" s="88">
        <v>187.77</v>
      </c>
      <c r="E73" s="88"/>
      <c r="F73" s="88">
        <v>187.77</v>
      </c>
      <c r="G73" s="89"/>
      <c r="H73" s="89">
        <v>1</v>
      </c>
    </row>
    <row r="74" spans="1:8" ht="12.75">
      <c r="A74" s="82">
        <v>3631</v>
      </c>
      <c r="B74" s="83" t="s">
        <v>72</v>
      </c>
      <c r="C74" s="84">
        <v>3358.84</v>
      </c>
      <c r="D74" s="84">
        <v>3057.92</v>
      </c>
      <c r="E74" s="84"/>
      <c r="F74" s="84">
        <v>3057.91</v>
      </c>
      <c r="G74" s="85"/>
      <c r="H74" s="85">
        <v>0.9999967298032649</v>
      </c>
    </row>
    <row r="75" spans="1:8" ht="12.75">
      <c r="A75" s="82">
        <v>3632</v>
      </c>
      <c r="B75" s="83" t="s">
        <v>74</v>
      </c>
      <c r="C75" s="84">
        <v>294</v>
      </c>
      <c r="D75" s="84">
        <v>239.1</v>
      </c>
      <c r="E75" s="84"/>
      <c r="F75" s="84">
        <v>239.1</v>
      </c>
      <c r="G75" s="85"/>
      <c r="H75" s="85">
        <v>1</v>
      </c>
    </row>
    <row r="76" spans="1:8" ht="12.75">
      <c r="A76" s="82">
        <v>3635</v>
      </c>
      <c r="B76" s="83" t="s">
        <v>75</v>
      </c>
      <c r="C76" s="84">
        <v>610</v>
      </c>
      <c r="D76" s="84">
        <v>0</v>
      </c>
      <c r="E76" s="84"/>
      <c r="F76" s="84">
        <v>0</v>
      </c>
      <c r="G76" s="85"/>
      <c r="H76" s="85"/>
    </row>
    <row r="77" spans="1:8" ht="12.75">
      <c r="A77" s="82">
        <v>3639</v>
      </c>
      <c r="B77" s="83" t="s">
        <v>325</v>
      </c>
      <c r="C77" s="84">
        <v>332.97</v>
      </c>
      <c r="D77" s="84">
        <v>1028.15</v>
      </c>
      <c r="E77" s="84"/>
      <c r="F77" s="84">
        <v>1028.15</v>
      </c>
      <c r="G77" s="85"/>
      <c r="H77" s="85">
        <v>1</v>
      </c>
    </row>
    <row r="78" spans="1:8" ht="12.75">
      <c r="A78" s="86" t="s">
        <v>326</v>
      </c>
      <c r="B78" s="87" t="s">
        <v>327</v>
      </c>
      <c r="C78" s="88">
        <v>4595.81</v>
      </c>
      <c r="D78" s="88">
        <v>4325.17</v>
      </c>
      <c r="E78" s="88"/>
      <c r="F78" s="88">
        <v>4325.16</v>
      </c>
      <c r="G78" s="89"/>
      <c r="H78" s="89">
        <v>0.9999976879521498</v>
      </c>
    </row>
    <row r="79" spans="1:8" ht="12.75">
      <c r="A79" s="90" t="s">
        <v>328</v>
      </c>
      <c r="B79" s="91" t="s">
        <v>329</v>
      </c>
      <c r="C79" s="92">
        <v>6834.52</v>
      </c>
      <c r="D79" s="92">
        <v>4512.94</v>
      </c>
      <c r="E79" s="92"/>
      <c r="F79" s="92">
        <v>4512.93</v>
      </c>
      <c r="G79" s="93"/>
      <c r="H79" s="93">
        <v>0.999997784149579</v>
      </c>
    </row>
    <row r="80" spans="1:8" ht="12.75">
      <c r="A80" s="82">
        <v>3722</v>
      </c>
      <c r="B80" s="83" t="s">
        <v>330</v>
      </c>
      <c r="C80" s="84">
        <v>2583.3</v>
      </c>
      <c r="D80" s="84">
        <v>2227.39</v>
      </c>
      <c r="E80" s="84"/>
      <c r="F80" s="84">
        <v>2227.39</v>
      </c>
      <c r="G80" s="85"/>
      <c r="H80" s="85">
        <v>1</v>
      </c>
    </row>
    <row r="81" spans="1:8" ht="12.75">
      <c r="A81" s="82">
        <v>3723</v>
      </c>
      <c r="B81" s="83" t="s">
        <v>331</v>
      </c>
      <c r="C81" s="84">
        <v>1649.92</v>
      </c>
      <c r="D81" s="84">
        <v>2409.44</v>
      </c>
      <c r="E81" s="84"/>
      <c r="F81" s="84">
        <v>2409.44</v>
      </c>
      <c r="G81" s="85"/>
      <c r="H81" s="85">
        <v>1</v>
      </c>
    </row>
    <row r="82" spans="1:8" ht="12.75">
      <c r="A82" s="82">
        <v>3726</v>
      </c>
      <c r="B82" s="83" t="s">
        <v>332</v>
      </c>
      <c r="C82" s="84">
        <v>673.56</v>
      </c>
      <c r="D82" s="84">
        <v>900.55</v>
      </c>
      <c r="E82" s="84"/>
      <c r="F82" s="84">
        <v>900.54</v>
      </c>
      <c r="G82" s="85"/>
      <c r="H82" s="85">
        <v>0.9999888956748654</v>
      </c>
    </row>
    <row r="83" spans="1:8" ht="12.75">
      <c r="A83" s="82">
        <v>3729</v>
      </c>
      <c r="B83" s="83" t="s">
        <v>88</v>
      </c>
      <c r="C83" s="84">
        <v>30</v>
      </c>
      <c r="D83" s="84">
        <v>0</v>
      </c>
      <c r="E83" s="84"/>
      <c r="F83" s="84">
        <v>0</v>
      </c>
      <c r="G83" s="85"/>
      <c r="H83" s="85"/>
    </row>
    <row r="84" spans="1:8" ht="12.75">
      <c r="A84" s="86" t="s">
        <v>333</v>
      </c>
      <c r="B84" s="87" t="s">
        <v>334</v>
      </c>
      <c r="C84" s="88">
        <v>4936.78</v>
      </c>
      <c r="D84" s="88">
        <v>5537.38</v>
      </c>
      <c r="E84" s="88"/>
      <c r="F84" s="88">
        <v>5537.37</v>
      </c>
      <c r="G84" s="89"/>
      <c r="H84" s="89">
        <v>0.9999981940917907</v>
      </c>
    </row>
    <row r="85" spans="1:8" ht="12.75">
      <c r="A85" s="82">
        <v>3742</v>
      </c>
      <c r="B85" s="83" t="s">
        <v>90</v>
      </c>
      <c r="C85" s="84">
        <v>0</v>
      </c>
      <c r="D85" s="84">
        <v>147.48</v>
      </c>
      <c r="E85" s="84"/>
      <c r="F85" s="84">
        <v>147.48</v>
      </c>
      <c r="G85" s="85"/>
      <c r="H85" s="85">
        <v>1</v>
      </c>
    </row>
    <row r="86" spans="1:8" ht="12.75">
      <c r="A86" s="82">
        <v>3745</v>
      </c>
      <c r="B86" s="83" t="s">
        <v>335</v>
      </c>
      <c r="C86" s="84">
        <v>2680.87</v>
      </c>
      <c r="D86" s="84">
        <v>2935.11</v>
      </c>
      <c r="E86" s="84"/>
      <c r="F86" s="84">
        <v>2935.1</v>
      </c>
      <c r="G86" s="85"/>
      <c r="H86" s="85">
        <v>0.9999965929726653</v>
      </c>
    </row>
    <row r="87" spans="1:8" ht="12.75">
      <c r="A87" s="86" t="s">
        <v>336</v>
      </c>
      <c r="B87" s="87" t="s">
        <v>337</v>
      </c>
      <c r="C87" s="88">
        <v>2680.87</v>
      </c>
      <c r="D87" s="88">
        <v>3082.59</v>
      </c>
      <c r="E87" s="88"/>
      <c r="F87" s="88">
        <v>3082.58</v>
      </c>
      <c r="G87" s="89"/>
      <c r="H87" s="89">
        <v>0.9999967559746835</v>
      </c>
    </row>
    <row r="88" spans="1:8" ht="12.75">
      <c r="A88" s="90" t="s">
        <v>338</v>
      </c>
      <c r="B88" s="91" t="s">
        <v>339</v>
      </c>
      <c r="C88" s="92">
        <v>7617.65</v>
      </c>
      <c r="D88" s="92">
        <v>8619.97</v>
      </c>
      <c r="E88" s="92"/>
      <c r="F88" s="92">
        <v>8619.96</v>
      </c>
      <c r="G88" s="93"/>
      <c r="H88" s="93">
        <v>0.9999988399031551</v>
      </c>
    </row>
    <row r="89" spans="1:8" ht="12.75">
      <c r="A89" s="94" t="s">
        <v>340</v>
      </c>
      <c r="B89" s="95" t="s">
        <v>341</v>
      </c>
      <c r="C89" s="96">
        <v>27708.4</v>
      </c>
      <c r="D89" s="96">
        <v>26783.73</v>
      </c>
      <c r="E89" s="96"/>
      <c r="F89" s="96">
        <v>26783.69</v>
      </c>
      <c r="G89" s="97"/>
      <c r="H89" s="97">
        <v>0.9999985065560323</v>
      </c>
    </row>
    <row r="90" spans="1:6" ht="12.75">
      <c r="A90" s="102"/>
      <c r="B90" s="77"/>
      <c r="C90" s="78"/>
      <c r="D90" s="78"/>
      <c r="E90" s="103"/>
      <c r="F90" s="77"/>
    </row>
    <row r="91" spans="1:8" ht="12.75">
      <c r="A91" s="23" t="s">
        <v>253</v>
      </c>
      <c r="B91" s="24"/>
      <c r="C91" s="24"/>
      <c r="D91" s="24"/>
      <c r="E91" s="24"/>
      <c r="F91" s="26" t="s">
        <v>128</v>
      </c>
      <c r="G91" s="24"/>
      <c r="H91" s="24"/>
    </row>
    <row r="92" spans="1:8" ht="12.75">
      <c r="A92" s="79" t="s">
        <v>256</v>
      </c>
      <c r="B92" s="80" t="s">
        <v>257</v>
      </c>
      <c r="C92" s="80" t="s">
        <v>130</v>
      </c>
      <c r="D92" s="80" t="s">
        <v>131</v>
      </c>
      <c r="E92" s="80" t="s">
        <v>132</v>
      </c>
      <c r="F92" s="80" t="s">
        <v>133</v>
      </c>
      <c r="G92" s="81" t="s">
        <v>134</v>
      </c>
      <c r="H92" s="81" t="s">
        <v>134</v>
      </c>
    </row>
    <row r="93" spans="1:8" ht="12.75">
      <c r="A93" s="82">
        <v>4349</v>
      </c>
      <c r="B93" s="83" t="s">
        <v>342</v>
      </c>
      <c r="C93" s="84">
        <v>332.37</v>
      </c>
      <c r="D93" s="84">
        <v>472.51</v>
      </c>
      <c r="E93" s="84"/>
      <c r="F93" s="84">
        <v>472.49</v>
      </c>
      <c r="G93" s="85"/>
      <c r="H93" s="85">
        <v>0.9999576728534846</v>
      </c>
    </row>
    <row r="94" spans="1:8" ht="12.75">
      <c r="A94" s="86" t="s">
        <v>343</v>
      </c>
      <c r="B94" s="87" t="s">
        <v>344</v>
      </c>
      <c r="C94" s="88">
        <v>332.37</v>
      </c>
      <c r="D94" s="88">
        <v>472.51</v>
      </c>
      <c r="E94" s="88"/>
      <c r="F94" s="88">
        <v>472.49</v>
      </c>
      <c r="G94" s="89"/>
      <c r="H94" s="89">
        <v>0.9999576728534846</v>
      </c>
    </row>
    <row r="95" spans="1:8" ht="12.75">
      <c r="A95" s="82">
        <v>4351</v>
      </c>
      <c r="B95" s="83" t="s">
        <v>345</v>
      </c>
      <c r="C95" s="84">
        <v>0</v>
      </c>
      <c r="D95" s="84">
        <v>150</v>
      </c>
      <c r="E95" s="84"/>
      <c r="F95" s="84">
        <v>150</v>
      </c>
      <c r="G95" s="85"/>
      <c r="H95" s="85">
        <v>1</v>
      </c>
    </row>
    <row r="96" spans="1:8" ht="12.75">
      <c r="A96" s="82">
        <v>4354</v>
      </c>
      <c r="B96" s="83" t="s">
        <v>346</v>
      </c>
      <c r="C96" s="84">
        <v>0</v>
      </c>
      <c r="D96" s="84">
        <v>6</v>
      </c>
      <c r="E96" s="84"/>
      <c r="F96" s="84">
        <v>6</v>
      </c>
      <c r="G96" s="85"/>
      <c r="H96" s="85">
        <v>1</v>
      </c>
    </row>
    <row r="97" spans="1:8" ht="12.75">
      <c r="A97" s="82">
        <v>4357</v>
      </c>
      <c r="B97" s="83" t="s">
        <v>347</v>
      </c>
      <c r="C97" s="84">
        <v>0</v>
      </c>
      <c r="D97" s="84">
        <v>15</v>
      </c>
      <c r="E97" s="84"/>
      <c r="F97" s="84">
        <v>15</v>
      </c>
      <c r="G97" s="85"/>
      <c r="H97" s="85">
        <v>1</v>
      </c>
    </row>
    <row r="98" spans="1:8" ht="12.75">
      <c r="A98" s="86" t="s">
        <v>348</v>
      </c>
      <c r="B98" s="87"/>
      <c r="C98" s="88">
        <v>0</v>
      </c>
      <c r="D98" s="88">
        <v>171</v>
      </c>
      <c r="E98" s="88"/>
      <c r="F98" s="88">
        <v>171</v>
      </c>
      <c r="G98" s="89"/>
      <c r="H98" s="89">
        <v>1</v>
      </c>
    </row>
    <row r="99" spans="1:8" ht="12.75">
      <c r="A99" s="82">
        <v>4371</v>
      </c>
      <c r="B99" s="83" t="s">
        <v>349</v>
      </c>
      <c r="C99" s="84">
        <v>0</v>
      </c>
      <c r="D99" s="84">
        <v>35</v>
      </c>
      <c r="E99" s="84"/>
      <c r="F99" s="84">
        <v>35</v>
      </c>
      <c r="G99" s="85"/>
      <c r="H99" s="85">
        <v>1</v>
      </c>
    </row>
    <row r="100" spans="1:8" ht="12.75">
      <c r="A100" s="82">
        <v>4375</v>
      </c>
      <c r="B100" s="83" t="s">
        <v>350</v>
      </c>
      <c r="C100" s="84">
        <v>0</v>
      </c>
      <c r="D100" s="84">
        <v>97</v>
      </c>
      <c r="E100" s="84"/>
      <c r="F100" s="84">
        <v>97</v>
      </c>
      <c r="G100" s="85"/>
      <c r="H100" s="85">
        <v>1</v>
      </c>
    </row>
    <row r="101" spans="1:8" ht="12.75">
      <c r="A101" s="86" t="s">
        <v>351</v>
      </c>
      <c r="B101" s="87"/>
      <c r="C101" s="88">
        <v>0</v>
      </c>
      <c r="D101" s="88">
        <v>132</v>
      </c>
      <c r="E101" s="88"/>
      <c r="F101" s="88">
        <v>132</v>
      </c>
      <c r="G101" s="89"/>
      <c r="H101" s="89">
        <v>1</v>
      </c>
    </row>
    <row r="102" spans="1:8" ht="12.75">
      <c r="A102" s="90" t="s">
        <v>352</v>
      </c>
      <c r="B102" s="91" t="s">
        <v>353</v>
      </c>
      <c r="C102" s="92">
        <v>332.37</v>
      </c>
      <c r="D102" s="92">
        <v>775.51</v>
      </c>
      <c r="E102" s="92"/>
      <c r="F102" s="92">
        <v>775.49</v>
      </c>
      <c r="G102" s="93"/>
      <c r="H102" s="93">
        <v>0.9999742105195291</v>
      </c>
    </row>
    <row r="103" spans="1:8" ht="12.75">
      <c r="A103" s="94" t="s">
        <v>354</v>
      </c>
      <c r="B103" s="95" t="s">
        <v>355</v>
      </c>
      <c r="C103" s="96">
        <v>332.37</v>
      </c>
      <c r="D103" s="96">
        <v>775.51</v>
      </c>
      <c r="E103" s="96"/>
      <c r="F103" s="96">
        <v>775.49</v>
      </c>
      <c r="G103" s="97"/>
      <c r="H103" s="97">
        <v>0.9999742105195291</v>
      </c>
    </row>
    <row r="104" spans="1:6" ht="12.75">
      <c r="A104" s="102"/>
      <c r="B104" s="77"/>
      <c r="C104" s="78"/>
      <c r="D104" s="78"/>
      <c r="E104" s="103"/>
      <c r="F104" s="77"/>
    </row>
    <row r="105" spans="1:8" ht="12.75">
      <c r="A105" s="23" t="s">
        <v>254</v>
      </c>
      <c r="B105" s="24"/>
      <c r="C105" s="24"/>
      <c r="D105" s="24"/>
      <c r="E105" s="24"/>
      <c r="F105" s="26" t="s">
        <v>128</v>
      </c>
      <c r="G105" s="24"/>
      <c r="H105" s="24"/>
    </row>
    <row r="106" spans="1:8" ht="12.75">
      <c r="A106" s="79" t="s">
        <v>256</v>
      </c>
      <c r="B106" s="80" t="s">
        <v>257</v>
      </c>
      <c r="C106" s="80" t="s">
        <v>130</v>
      </c>
      <c r="D106" s="80" t="s">
        <v>131</v>
      </c>
      <c r="E106" s="80" t="s">
        <v>132</v>
      </c>
      <c r="F106" s="80" t="s">
        <v>133</v>
      </c>
      <c r="G106" s="81" t="s">
        <v>134</v>
      </c>
      <c r="H106" s="81" t="s">
        <v>134</v>
      </c>
    </row>
    <row r="107" spans="1:8" ht="12.75">
      <c r="A107" s="82">
        <v>5311</v>
      </c>
      <c r="B107" s="83" t="s">
        <v>106</v>
      </c>
      <c r="C107" s="84">
        <v>150</v>
      </c>
      <c r="D107" s="84">
        <v>165.26</v>
      </c>
      <c r="E107" s="84"/>
      <c r="F107" s="84">
        <v>165.26</v>
      </c>
      <c r="G107" s="85"/>
      <c r="H107" s="85">
        <v>1</v>
      </c>
    </row>
    <row r="108" spans="1:8" ht="12.75">
      <c r="A108" s="86" t="s">
        <v>356</v>
      </c>
      <c r="B108" s="87" t="s">
        <v>106</v>
      </c>
      <c r="C108" s="88">
        <v>150</v>
      </c>
      <c r="D108" s="88">
        <v>165.26</v>
      </c>
      <c r="E108" s="88"/>
      <c r="F108" s="88">
        <v>165.26</v>
      </c>
      <c r="G108" s="89"/>
      <c r="H108" s="89">
        <v>1</v>
      </c>
    </row>
    <row r="109" spans="1:8" ht="12.75">
      <c r="A109" s="90" t="s">
        <v>357</v>
      </c>
      <c r="B109" s="91" t="s">
        <v>106</v>
      </c>
      <c r="C109" s="92">
        <v>150</v>
      </c>
      <c r="D109" s="92">
        <v>165.26</v>
      </c>
      <c r="E109" s="92"/>
      <c r="F109" s="92">
        <v>165.26</v>
      </c>
      <c r="G109" s="93"/>
      <c r="H109" s="93">
        <v>1</v>
      </c>
    </row>
    <row r="110" spans="1:8" ht="12.75">
      <c r="A110" s="82">
        <v>5512</v>
      </c>
      <c r="B110" s="83" t="s">
        <v>107</v>
      </c>
      <c r="C110" s="84">
        <v>769.2</v>
      </c>
      <c r="D110" s="84">
        <v>888.96</v>
      </c>
      <c r="E110" s="84"/>
      <c r="F110" s="84">
        <v>888.95</v>
      </c>
      <c r="G110" s="85"/>
      <c r="H110" s="85">
        <v>0.999988750899928</v>
      </c>
    </row>
    <row r="111" spans="1:8" ht="12.75">
      <c r="A111" s="86" t="s">
        <v>358</v>
      </c>
      <c r="B111" s="87" t="s">
        <v>359</v>
      </c>
      <c r="C111" s="88">
        <v>769.2</v>
      </c>
      <c r="D111" s="88">
        <v>888.96</v>
      </c>
      <c r="E111" s="88"/>
      <c r="F111" s="88">
        <v>888.95</v>
      </c>
      <c r="G111" s="89"/>
      <c r="H111" s="89">
        <v>0.999988750899928</v>
      </c>
    </row>
    <row r="112" spans="1:8" ht="12.75">
      <c r="A112" s="90" t="s">
        <v>360</v>
      </c>
      <c r="B112" s="91" t="s">
        <v>361</v>
      </c>
      <c r="C112" s="92">
        <v>769.2</v>
      </c>
      <c r="D112" s="92">
        <v>888.96</v>
      </c>
      <c r="E112" s="92"/>
      <c r="F112" s="92">
        <v>888.95</v>
      </c>
      <c r="G112" s="93"/>
      <c r="H112" s="93">
        <v>0.999988750899928</v>
      </c>
    </row>
    <row r="113" spans="1:8" ht="12.75">
      <c r="A113" s="94" t="s">
        <v>362</v>
      </c>
      <c r="B113" s="95" t="s">
        <v>363</v>
      </c>
      <c r="C113" s="96">
        <v>919.2</v>
      </c>
      <c r="D113" s="96">
        <v>1054.22</v>
      </c>
      <c r="E113" s="96"/>
      <c r="F113" s="96">
        <v>1054.21</v>
      </c>
      <c r="G113" s="97"/>
      <c r="H113" s="97">
        <v>0.9999905143139003</v>
      </c>
    </row>
    <row r="114" spans="1:6" ht="12.75">
      <c r="A114" s="104"/>
      <c r="B114" s="105"/>
      <c r="C114" s="106"/>
      <c r="D114" s="106"/>
      <c r="E114" s="106"/>
      <c r="F114" s="107"/>
    </row>
    <row r="115" spans="1:8" ht="12.75">
      <c r="A115" s="23" t="s">
        <v>255</v>
      </c>
      <c r="B115" s="24"/>
      <c r="C115" s="24"/>
      <c r="D115" s="24"/>
      <c r="E115" s="24"/>
      <c r="F115" s="26" t="s">
        <v>128</v>
      </c>
      <c r="G115" s="24"/>
      <c r="H115" s="24"/>
    </row>
    <row r="116" spans="1:8" ht="12.75">
      <c r="A116" s="79" t="s">
        <v>256</v>
      </c>
      <c r="B116" s="80" t="s">
        <v>257</v>
      </c>
      <c r="C116" s="80" t="s">
        <v>130</v>
      </c>
      <c r="D116" s="80" t="s">
        <v>131</v>
      </c>
      <c r="E116" s="80" t="s">
        <v>132</v>
      </c>
      <c r="F116" s="80" t="s">
        <v>133</v>
      </c>
      <c r="G116" s="81" t="s">
        <v>134</v>
      </c>
      <c r="H116" s="81" t="s">
        <v>134</v>
      </c>
    </row>
    <row r="117" spans="1:8" ht="12.75">
      <c r="A117" s="82">
        <v>6112</v>
      </c>
      <c r="B117" s="83" t="s">
        <v>364</v>
      </c>
      <c r="C117" s="84">
        <v>2153.06</v>
      </c>
      <c r="D117" s="84">
        <v>1796.13</v>
      </c>
      <c r="E117" s="84"/>
      <c r="F117" s="84">
        <v>1796.12</v>
      </c>
      <c r="G117" s="85"/>
      <c r="H117" s="85">
        <v>0.999994432474264</v>
      </c>
    </row>
    <row r="118" spans="1:8" ht="12.75">
      <c r="A118" s="82">
        <v>6115</v>
      </c>
      <c r="B118" s="83" t="s">
        <v>365</v>
      </c>
      <c r="C118" s="84">
        <v>0</v>
      </c>
      <c r="D118" s="84">
        <v>59.91</v>
      </c>
      <c r="E118" s="84"/>
      <c r="F118" s="84">
        <v>59.91</v>
      </c>
      <c r="G118" s="85"/>
      <c r="H118" s="85">
        <v>1</v>
      </c>
    </row>
    <row r="119" spans="1:8" ht="12.75">
      <c r="A119" s="82">
        <v>6117</v>
      </c>
      <c r="B119" s="83" t="s">
        <v>114</v>
      </c>
      <c r="C119" s="84">
        <v>0</v>
      </c>
      <c r="D119" s="84">
        <v>71.09</v>
      </c>
      <c r="E119" s="84"/>
      <c r="F119" s="84">
        <v>71.08</v>
      </c>
      <c r="G119" s="85"/>
      <c r="H119" s="85">
        <v>0.9998593332395554</v>
      </c>
    </row>
    <row r="120" spans="1:8" ht="12.75">
      <c r="A120" s="86" t="s">
        <v>366</v>
      </c>
      <c r="B120" s="87" t="s">
        <v>367</v>
      </c>
      <c r="C120" s="88">
        <v>2153.06</v>
      </c>
      <c r="D120" s="88">
        <v>1927.12</v>
      </c>
      <c r="E120" s="88"/>
      <c r="F120" s="88">
        <v>1927.11</v>
      </c>
      <c r="G120" s="89"/>
      <c r="H120" s="89">
        <v>0.9999948109095438</v>
      </c>
    </row>
    <row r="121" spans="1:8" ht="12.75">
      <c r="A121" s="82">
        <v>6141</v>
      </c>
      <c r="B121" s="83" t="s">
        <v>368</v>
      </c>
      <c r="C121" s="84">
        <v>0</v>
      </c>
      <c r="D121" s="84">
        <v>0</v>
      </c>
      <c r="E121" s="84"/>
      <c r="F121" s="84">
        <v>0</v>
      </c>
      <c r="G121" s="85"/>
      <c r="H121" s="85"/>
    </row>
    <row r="122" spans="1:8" ht="12.75">
      <c r="A122" s="86" t="s">
        <v>369</v>
      </c>
      <c r="B122" s="87" t="s">
        <v>370</v>
      </c>
      <c r="C122" s="88">
        <v>0</v>
      </c>
      <c r="D122" s="88">
        <v>0</v>
      </c>
      <c r="E122" s="88"/>
      <c r="F122" s="88">
        <v>0</v>
      </c>
      <c r="G122" s="89"/>
      <c r="H122" s="89"/>
    </row>
    <row r="123" spans="1:8" ht="12.75">
      <c r="A123" s="82">
        <v>6171</v>
      </c>
      <c r="B123" s="83" t="s">
        <v>115</v>
      </c>
      <c r="C123" s="84">
        <v>9392.96</v>
      </c>
      <c r="D123" s="84">
        <v>9224.2</v>
      </c>
      <c r="E123" s="84"/>
      <c r="F123" s="84">
        <v>9224.2</v>
      </c>
      <c r="G123" s="85"/>
      <c r="H123" s="85">
        <v>1</v>
      </c>
    </row>
    <row r="124" spans="1:8" ht="12.75">
      <c r="A124" s="86" t="s">
        <v>371</v>
      </c>
      <c r="B124" s="87" t="s">
        <v>372</v>
      </c>
      <c r="C124" s="88">
        <v>9392.96</v>
      </c>
      <c r="D124" s="88">
        <v>9224.2</v>
      </c>
      <c r="E124" s="88"/>
      <c r="F124" s="88">
        <v>9224.2</v>
      </c>
      <c r="G124" s="89"/>
      <c r="H124" s="89">
        <v>1</v>
      </c>
    </row>
    <row r="125" spans="1:8" ht="12.75">
      <c r="A125" s="90" t="s">
        <v>373</v>
      </c>
      <c r="B125" s="91" t="s">
        <v>374</v>
      </c>
      <c r="C125" s="92">
        <v>11546.02</v>
      </c>
      <c r="D125" s="92">
        <v>11151.33</v>
      </c>
      <c r="E125" s="92"/>
      <c r="F125" s="92">
        <v>11151.31</v>
      </c>
      <c r="G125" s="93"/>
      <c r="H125" s="93">
        <v>0.999998206491961</v>
      </c>
    </row>
    <row r="126" spans="1:8" ht="12.75">
      <c r="A126" s="82">
        <v>6223</v>
      </c>
      <c r="B126" s="83" t="s">
        <v>375</v>
      </c>
      <c r="C126" s="84">
        <v>160.62</v>
      </c>
      <c r="D126" s="84">
        <v>99.86</v>
      </c>
      <c r="E126" s="84"/>
      <c r="F126" s="84">
        <v>99.86</v>
      </c>
      <c r="G126" s="85"/>
      <c r="H126" s="85">
        <v>1</v>
      </c>
    </row>
    <row r="127" spans="1:8" ht="12.75">
      <c r="A127" s="86" t="s">
        <v>376</v>
      </c>
      <c r="B127" s="87" t="s">
        <v>377</v>
      </c>
      <c r="C127" s="88">
        <v>160.62</v>
      </c>
      <c r="D127" s="88">
        <v>99.86</v>
      </c>
      <c r="E127" s="88"/>
      <c r="F127" s="88">
        <v>99.86</v>
      </c>
      <c r="G127" s="89"/>
      <c r="H127" s="89">
        <v>1</v>
      </c>
    </row>
    <row r="128" spans="1:8" ht="12.75">
      <c r="A128" s="90" t="s">
        <v>378</v>
      </c>
      <c r="B128" s="91" t="s">
        <v>379</v>
      </c>
      <c r="C128" s="92">
        <v>160.62</v>
      </c>
      <c r="D128" s="92">
        <v>99.86</v>
      </c>
      <c r="E128" s="92"/>
      <c r="F128" s="92">
        <v>99.86</v>
      </c>
      <c r="G128" s="93"/>
      <c r="H128" s="93">
        <v>1</v>
      </c>
    </row>
    <row r="129" spans="1:8" ht="12.75">
      <c r="A129" s="82">
        <v>6310</v>
      </c>
      <c r="B129" s="83" t="s">
        <v>380</v>
      </c>
      <c r="C129" s="84">
        <v>416.5</v>
      </c>
      <c r="D129" s="84">
        <v>376.5</v>
      </c>
      <c r="E129" s="84"/>
      <c r="F129" s="84">
        <v>365.06</v>
      </c>
      <c r="G129" s="85"/>
      <c r="H129" s="85">
        <v>0.9696148738379814</v>
      </c>
    </row>
    <row r="130" spans="1:8" ht="12.75">
      <c r="A130" s="86" t="s">
        <v>381</v>
      </c>
      <c r="B130" s="87" t="s">
        <v>380</v>
      </c>
      <c r="C130" s="88">
        <v>416.5</v>
      </c>
      <c r="D130" s="88">
        <v>376.5</v>
      </c>
      <c r="E130" s="88"/>
      <c r="F130" s="88">
        <v>365.06</v>
      </c>
      <c r="G130" s="89"/>
      <c r="H130" s="89">
        <v>0.9696148738379814</v>
      </c>
    </row>
    <row r="131" spans="1:8" ht="12.75">
      <c r="A131" s="82">
        <v>6330</v>
      </c>
      <c r="B131" s="83" t="s">
        <v>382</v>
      </c>
      <c r="C131" s="84">
        <v>410</v>
      </c>
      <c r="D131" s="84">
        <v>3070.36</v>
      </c>
      <c r="E131" s="84"/>
      <c r="F131" s="84">
        <v>4368</v>
      </c>
      <c r="G131" s="85"/>
      <c r="H131" s="85">
        <v>1.4226344793444416</v>
      </c>
    </row>
    <row r="132" spans="1:8" ht="12.75">
      <c r="A132" s="86" t="s">
        <v>383</v>
      </c>
      <c r="B132" s="87" t="s">
        <v>382</v>
      </c>
      <c r="C132" s="88">
        <v>410</v>
      </c>
      <c r="D132" s="88">
        <v>3070.36</v>
      </c>
      <c r="E132" s="88"/>
      <c r="F132" s="88">
        <v>4368</v>
      </c>
      <c r="G132" s="89"/>
      <c r="H132" s="89">
        <v>1.4226344793444416</v>
      </c>
    </row>
    <row r="133" spans="1:8" ht="12.75">
      <c r="A133" s="82">
        <v>6399</v>
      </c>
      <c r="B133" s="83" t="s">
        <v>121</v>
      </c>
      <c r="C133" s="84">
        <v>700</v>
      </c>
      <c r="D133" s="84">
        <v>498.48</v>
      </c>
      <c r="E133" s="84"/>
      <c r="F133" s="84">
        <v>207.28</v>
      </c>
      <c r="G133" s="85"/>
      <c r="H133" s="85">
        <v>0.41582410528005137</v>
      </c>
    </row>
    <row r="134" spans="1:8" ht="12.75">
      <c r="A134" s="86" t="s">
        <v>384</v>
      </c>
      <c r="B134" s="87" t="s">
        <v>121</v>
      </c>
      <c r="C134" s="88">
        <v>700</v>
      </c>
      <c r="D134" s="88">
        <v>498.48</v>
      </c>
      <c r="E134" s="88"/>
      <c r="F134" s="88">
        <v>207.28</v>
      </c>
      <c r="G134" s="89"/>
      <c r="H134" s="89">
        <v>0.41582410528005137</v>
      </c>
    </row>
    <row r="135" spans="1:8" ht="12.75">
      <c r="A135" s="90" t="s">
        <v>385</v>
      </c>
      <c r="B135" s="91" t="s">
        <v>386</v>
      </c>
      <c r="C135" s="92">
        <v>1526.5</v>
      </c>
      <c r="D135" s="92">
        <v>3945.33</v>
      </c>
      <c r="E135" s="92"/>
      <c r="F135" s="92">
        <v>4940.34</v>
      </c>
      <c r="G135" s="93"/>
      <c r="H135" s="93">
        <v>1.2521994357886412</v>
      </c>
    </row>
    <row r="136" spans="1:8" ht="12.75">
      <c r="A136" s="82">
        <v>6402</v>
      </c>
      <c r="B136" s="83" t="s">
        <v>122</v>
      </c>
      <c r="C136" s="84">
        <v>0</v>
      </c>
      <c r="D136" s="84">
        <v>54.03</v>
      </c>
      <c r="E136" s="84"/>
      <c r="F136" s="84">
        <v>54.03</v>
      </c>
      <c r="G136" s="85"/>
      <c r="H136" s="85">
        <v>1</v>
      </c>
    </row>
    <row r="137" spans="1:8" ht="12.75">
      <c r="A137" s="82">
        <v>6409</v>
      </c>
      <c r="B137" s="83" t="s">
        <v>123</v>
      </c>
      <c r="C137" s="84">
        <v>1220</v>
      </c>
      <c r="D137" s="84">
        <v>4.4</v>
      </c>
      <c r="E137" s="84"/>
      <c r="F137" s="84">
        <v>4.4</v>
      </c>
      <c r="G137" s="85"/>
      <c r="H137" s="85">
        <v>1</v>
      </c>
    </row>
    <row r="138" spans="1:8" ht="12.75">
      <c r="A138" s="86" t="s">
        <v>387</v>
      </c>
      <c r="B138" s="87" t="s">
        <v>388</v>
      </c>
      <c r="C138" s="88">
        <v>1220</v>
      </c>
      <c r="D138" s="88">
        <v>58.43</v>
      </c>
      <c r="E138" s="88"/>
      <c r="F138" s="88">
        <v>58.43</v>
      </c>
      <c r="G138" s="89"/>
      <c r="H138" s="89">
        <v>1</v>
      </c>
    </row>
    <row r="139" spans="1:8" ht="12.75">
      <c r="A139" s="90" t="s">
        <v>389</v>
      </c>
      <c r="B139" s="91" t="s">
        <v>388</v>
      </c>
      <c r="C139" s="92">
        <v>1220</v>
      </c>
      <c r="D139" s="92">
        <v>58.43</v>
      </c>
      <c r="E139" s="92"/>
      <c r="F139" s="92">
        <v>58.43</v>
      </c>
      <c r="G139" s="93"/>
      <c r="H139" s="93">
        <v>1</v>
      </c>
    </row>
    <row r="140" spans="1:8" ht="12.75">
      <c r="A140" s="94" t="s">
        <v>390</v>
      </c>
      <c r="B140" s="95" t="s">
        <v>391</v>
      </c>
      <c r="C140" s="96">
        <v>14453.14</v>
      </c>
      <c r="D140" s="96">
        <v>15254.95</v>
      </c>
      <c r="E140" s="96"/>
      <c r="F140" s="96">
        <v>16249.95</v>
      </c>
      <c r="G140" s="97"/>
      <c r="H140" s="97">
        <v>1.0652247303334328</v>
      </c>
    </row>
    <row r="141" spans="1:6" ht="12.75">
      <c r="A141" s="108" t="s">
        <v>387</v>
      </c>
      <c r="B141" s="109" t="s">
        <v>388</v>
      </c>
      <c r="C141" s="110">
        <v>1853</v>
      </c>
      <c r="D141" s="110">
        <v>224.58</v>
      </c>
      <c r="E141" s="110">
        <v>224.57</v>
      </c>
      <c r="F141" s="111">
        <v>0.9999554724374387</v>
      </c>
    </row>
    <row r="142" spans="1:6" ht="12.75">
      <c r="A142" s="104" t="s">
        <v>389</v>
      </c>
      <c r="B142" s="105" t="s">
        <v>388</v>
      </c>
      <c r="C142" s="106">
        <v>1853</v>
      </c>
      <c r="D142" s="106">
        <v>224.58</v>
      </c>
      <c r="E142" s="106">
        <v>224.57</v>
      </c>
      <c r="F142" s="107">
        <v>0.9999554724374387</v>
      </c>
    </row>
    <row r="143" spans="1:6" ht="12.75">
      <c r="A143" s="112" t="s">
        <v>390</v>
      </c>
      <c r="B143" s="113" t="s">
        <v>391</v>
      </c>
      <c r="C143" s="114">
        <v>14706.42</v>
      </c>
      <c r="D143" s="114">
        <v>15841.94</v>
      </c>
      <c r="E143" s="114">
        <v>20938.89</v>
      </c>
      <c r="F143" s="115">
        <v>1.3217377417159766</v>
      </c>
    </row>
    <row r="144" spans="1:4" ht="12.75">
      <c r="A144" s="116"/>
      <c r="B144" s="117"/>
      <c r="C144" s="118"/>
      <c r="D144" s="118"/>
    </row>
    <row r="145" spans="1:4" ht="12.75">
      <c r="A145" s="116"/>
      <c r="B145" s="117"/>
      <c r="C145" s="118"/>
      <c r="D145" s="118"/>
    </row>
    <row r="146" spans="1:4" ht="12.75">
      <c r="A146" s="119"/>
      <c r="B146" s="119"/>
      <c r="C146" s="119"/>
      <c r="D146" s="119"/>
    </row>
    <row r="147" spans="1:4" ht="12.75">
      <c r="A147" s="119"/>
      <c r="B147" s="119"/>
      <c r="C147" s="119"/>
      <c r="D147" s="119"/>
    </row>
    <row r="148" spans="1:4" ht="12.75">
      <c r="A148" s="119"/>
      <c r="B148" s="119"/>
      <c r="C148" s="119"/>
      <c r="D148" s="119"/>
    </row>
    <row r="149" spans="1:4" ht="12.75">
      <c r="A149" s="119"/>
      <c r="B149" s="119"/>
      <c r="C149" s="119"/>
      <c r="D149" s="119"/>
    </row>
    <row r="150" spans="1:4" ht="12.75">
      <c r="A150" s="119"/>
      <c r="B150" s="119"/>
      <c r="C150" s="119"/>
      <c r="D150" s="119"/>
    </row>
    <row r="151" spans="1:4" ht="12.75">
      <c r="A151" s="119"/>
      <c r="B151" s="119"/>
      <c r="C151" s="119"/>
      <c r="D151" s="119"/>
    </row>
    <row r="152" spans="1:4" ht="12.75">
      <c r="A152" s="119"/>
      <c r="B152" s="119"/>
      <c r="C152" s="119"/>
      <c r="D152" s="119"/>
    </row>
    <row r="153" spans="1:4" ht="12.75">
      <c r="A153" s="119"/>
      <c r="B153" s="119"/>
      <c r="C153" s="119"/>
      <c r="D153" s="119"/>
    </row>
    <row r="154" spans="1:4" ht="12.75">
      <c r="A154" s="119"/>
      <c r="B154" s="119"/>
      <c r="C154" s="119"/>
      <c r="D154" s="119"/>
    </row>
    <row r="155" spans="1:4" ht="12.75">
      <c r="A155" s="119"/>
      <c r="B155" s="119"/>
      <c r="C155" s="119"/>
      <c r="D155" s="119"/>
    </row>
    <row r="156" spans="1:4" ht="12.75">
      <c r="A156" s="119"/>
      <c r="B156" s="119"/>
      <c r="C156" s="119"/>
      <c r="D156" s="119"/>
    </row>
    <row r="157" spans="1:4" ht="12.75">
      <c r="A157" s="119"/>
      <c r="B157" s="119"/>
      <c r="C157" s="119"/>
      <c r="D157" s="119"/>
    </row>
    <row r="158" spans="1:4" ht="12.75">
      <c r="A158" s="119"/>
      <c r="B158" s="119"/>
      <c r="C158" s="119"/>
      <c r="D158" s="119"/>
    </row>
    <row r="159" spans="1:4" ht="12.75">
      <c r="A159" s="119"/>
      <c r="B159" s="119"/>
      <c r="C159" s="119"/>
      <c r="D159" s="119"/>
    </row>
    <row r="160" spans="1:4" ht="12.75">
      <c r="A160" s="119"/>
      <c r="B160" s="119"/>
      <c r="C160" s="119"/>
      <c r="D160" s="119"/>
    </row>
    <row r="161" spans="1:4" ht="12.75">
      <c r="A161" s="119"/>
      <c r="B161" s="119"/>
      <c r="C161" s="119"/>
      <c r="D161" s="119"/>
    </row>
    <row r="162" spans="1:4" ht="12.75">
      <c r="A162" s="119"/>
      <c r="B162" s="119"/>
      <c r="C162" s="119"/>
      <c r="D162" s="119"/>
    </row>
    <row r="163" spans="1:4" ht="12.75">
      <c r="A163" s="119"/>
      <c r="B163" s="119"/>
      <c r="C163" s="119"/>
      <c r="D163" s="119"/>
    </row>
    <row r="164" spans="1:4" ht="12.75">
      <c r="A164" s="119"/>
      <c r="B164" s="119"/>
      <c r="C164" s="119"/>
      <c r="D164" s="119"/>
    </row>
    <row r="165" spans="1:4" ht="12.75">
      <c r="A165" s="119"/>
      <c r="B165" s="119"/>
      <c r="C165" s="119"/>
      <c r="D165" s="119"/>
    </row>
    <row r="166" spans="1:4" ht="12.75">
      <c r="A166" s="119"/>
      <c r="B166" s="119"/>
      <c r="C166" s="119"/>
      <c r="D166" s="119"/>
    </row>
    <row r="167" spans="1:4" ht="12.75">
      <c r="A167" s="119"/>
      <c r="B167" s="119"/>
      <c r="C167" s="119"/>
      <c r="D167" s="119"/>
    </row>
    <row r="168" spans="1:4" ht="12.75">
      <c r="A168" s="119"/>
      <c r="B168" s="119"/>
      <c r="C168" s="119"/>
      <c r="D168" s="119"/>
    </row>
    <row r="169" spans="1:4" ht="12.75">
      <c r="A169" s="119"/>
      <c r="B169" s="119"/>
      <c r="C169" s="119"/>
      <c r="D169" s="119"/>
    </row>
    <row r="170" spans="1:4" ht="12.75">
      <c r="A170" s="119"/>
      <c r="B170" s="119"/>
      <c r="C170" s="119"/>
      <c r="D170" s="119"/>
    </row>
    <row r="171" spans="1:4" ht="12.75">
      <c r="A171" s="119"/>
      <c r="B171" s="119"/>
      <c r="C171" s="119"/>
      <c r="D171" s="119"/>
    </row>
  </sheetData>
  <sheetProtection selectLockedCells="1" selectUnlockedCells="1"/>
  <printOptions/>
  <pageMargins left="0.1798611111111111" right="0.1798611111111111" top="0.3" bottom="0.5701388888888889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B3:E46"/>
  <sheetViews>
    <sheetView workbookViewId="0" topLeftCell="A1">
      <selection activeCell="D41" sqref="D41"/>
    </sheetView>
  </sheetViews>
  <sheetFormatPr defaultColWidth="9.140625" defaultRowHeight="12.75"/>
  <cols>
    <col min="1" max="1" width="3.421875" style="0" customWidth="1"/>
    <col min="2" max="2" width="14.140625" style="0" customWidth="1"/>
    <col min="3" max="3" width="17.7109375" style="0" customWidth="1"/>
    <col min="4" max="4" width="20.8515625" style="0" customWidth="1"/>
    <col min="5" max="5" width="14.57421875" style="0" customWidth="1"/>
  </cols>
  <sheetData>
    <row r="3" ht="12.75">
      <c r="B3" s="120"/>
    </row>
    <row r="5" spans="2:3" ht="12.75">
      <c r="B5" s="120" t="s">
        <v>392</v>
      </c>
      <c r="C5" s="120"/>
    </row>
    <row r="8" spans="2:4" ht="15.75" customHeight="1">
      <c r="B8" s="121" t="s">
        <v>393</v>
      </c>
      <c r="C8" s="121" t="s">
        <v>11</v>
      </c>
      <c r="D8" s="121" t="s">
        <v>12</v>
      </c>
    </row>
    <row r="9" spans="2:4" ht="15.75" customHeight="1">
      <c r="B9" s="15" t="s">
        <v>394</v>
      </c>
      <c r="C9" s="17">
        <v>4439189.34</v>
      </c>
      <c r="D9" s="17">
        <v>696893.05</v>
      </c>
    </row>
    <row r="10" spans="2:4" ht="15.75" customHeight="1">
      <c r="B10" s="15" t="s">
        <v>395</v>
      </c>
      <c r="C10" s="22">
        <v>5224863.79</v>
      </c>
      <c r="D10" s="22">
        <v>3659306.3</v>
      </c>
    </row>
    <row r="11" spans="2:4" ht="15.75" customHeight="1">
      <c r="B11" s="15" t="s">
        <v>396</v>
      </c>
      <c r="C11" s="22">
        <v>5020063.96</v>
      </c>
      <c r="D11" s="22">
        <v>4680889.55</v>
      </c>
    </row>
    <row r="12" spans="2:4" ht="15.75" customHeight="1">
      <c r="B12" s="15" t="s">
        <v>397</v>
      </c>
      <c r="C12" s="22">
        <v>4029547.27</v>
      </c>
      <c r="D12" s="22">
        <v>4092400.97</v>
      </c>
    </row>
    <row r="13" spans="2:4" ht="15.75" customHeight="1">
      <c r="B13" s="15" t="s">
        <v>398</v>
      </c>
      <c r="C13" s="22">
        <v>4591483.87</v>
      </c>
      <c r="D13" s="22">
        <v>3326028.63</v>
      </c>
    </row>
    <row r="14" spans="2:4" ht="15.75" customHeight="1">
      <c r="B14" s="15" t="s">
        <v>399</v>
      </c>
      <c r="C14" s="22">
        <v>5068206.62</v>
      </c>
      <c r="D14" s="22">
        <v>5942638.45</v>
      </c>
    </row>
    <row r="15" spans="2:4" ht="15.75" customHeight="1">
      <c r="B15" s="15" t="s">
        <v>400</v>
      </c>
      <c r="C15" s="22">
        <v>6637500.69</v>
      </c>
      <c r="D15" s="22">
        <v>5322986.9</v>
      </c>
    </row>
    <row r="16" spans="2:4" ht="15.75" customHeight="1">
      <c r="B16" s="15" t="s">
        <v>401</v>
      </c>
      <c r="C16" s="22">
        <v>4076739.6</v>
      </c>
      <c r="D16" s="22">
        <v>4283223.33</v>
      </c>
    </row>
    <row r="17" spans="2:4" ht="15.75" customHeight="1">
      <c r="B17" s="15" t="s">
        <v>402</v>
      </c>
      <c r="C17" s="22">
        <v>6250408.31</v>
      </c>
      <c r="D17" s="22">
        <v>3737998.85</v>
      </c>
    </row>
    <row r="18" spans="2:4" ht="15.75" customHeight="1">
      <c r="B18" s="15" t="s">
        <v>403</v>
      </c>
      <c r="C18" s="22">
        <v>3652295.58</v>
      </c>
      <c r="D18" s="22">
        <v>6167557.56</v>
      </c>
    </row>
    <row r="19" spans="2:4" ht="15.75" customHeight="1">
      <c r="B19" s="15" t="s">
        <v>404</v>
      </c>
      <c r="C19" s="22">
        <v>3791011.77</v>
      </c>
      <c r="D19" s="22">
        <v>6904747.03</v>
      </c>
    </row>
    <row r="20" spans="2:4" ht="15.75" customHeight="1">
      <c r="B20" s="15" t="s">
        <v>405</v>
      </c>
      <c r="C20" s="22">
        <v>5732256.06</v>
      </c>
      <c r="D20" s="22">
        <v>6633859.55</v>
      </c>
    </row>
    <row r="21" spans="2:4" ht="15.75" customHeight="1">
      <c r="B21" s="122" t="s">
        <v>406</v>
      </c>
      <c r="C21" s="123">
        <f>SUM(C9:C20)</f>
        <v>58513566.860000014</v>
      </c>
      <c r="D21" s="123">
        <f>SUM(D9:D20)</f>
        <v>55448530.169999994</v>
      </c>
    </row>
    <row r="22" spans="2:4" ht="12.75">
      <c r="B22" s="72"/>
      <c r="C22" s="72"/>
      <c r="D22" s="72"/>
    </row>
    <row r="23" spans="2:4" ht="12.75">
      <c r="B23" s="72"/>
      <c r="C23" s="72"/>
      <c r="D23" s="72"/>
    </row>
    <row r="24" spans="2:4" ht="12.75">
      <c r="B24" s="72"/>
      <c r="C24" s="72"/>
      <c r="D24" s="72"/>
    </row>
    <row r="25" spans="2:4" ht="12.75">
      <c r="B25" s="72"/>
      <c r="C25" s="72"/>
      <c r="D25" s="72"/>
    </row>
    <row r="26" spans="2:4" ht="12.75">
      <c r="B26" s="72"/>
      <c r="C26" s="72"/>
      <c r="D26" s="72"/>
    </row>
    <row r="27" spans="2:4" ht="12.75">
      <c r="B27" s="72"/>
      <c r="C27" s="72"/>
      <c r="D27" s="72"/>
    </row>
    <row r="28" spans="2:4" ht="15.75" customHeight="1">
      <c r="B28" s="72"/>
      <c r="C28" s="72"/>
      <c r="D28" s="72"/>
    </row>
    <row r="29" spans="2:4" ht="15.75" customHeight="1">
      <c r="B29" s="124" t="s">
        <v>407</v>
      </c>
      <c r="C29" s="124"/>
      <c r="D29" s="120"/>
    </row>
    <row r="30" spans="2:4" ht="15.75" customHeight="1">
      <c r="B30" s="72"/>
      <c r="C30" s="72"/>
      <c r="D30" s="72"/>
    </row>
    <row r="31" spans="2:4" ht="15.75" customHeight="1">
      <c r="B31" s="72"/>
      <c r="C31" s="122" t="s">
        <v>408</v>
      </c>
      <c r="D31" s="122" t="s">
        <v>409</v>
      </c>
    </row>
    <row r="32" spans="2:4" ht="15.75" customHeight="1">
      <c r="B32" s="72"/>
      <c r="C32" s="72"/>
      <c r="D32" s="72"/>
    </row>
    <row r="33" spans="2:5" ht="15.75" customHeight="1">
      <c r="B33" s="121" t="s">
        <v>393</v>
      </c>
      <c r="C33" s="121">
        <v>3111</v>
      </c>
      <c r="D33" s="121">
        <v>3112</v>
      </c>
      <c r="E33" s="122" t="s">
        <v>406</v>
      </c>
    </row>
    <row r="34" spans="2:5" ht="15.75" customHeight="1">
      <c r="B34" s="15" t="s">
        <v>394</v>
      </c>
      <c r="C34" s="22">
        <v>49220</v>
      </c>
      <c r="D34" s="22"/>
      <c r="E34" s="22">
        <f>SUM(C34:D34)</f>
        <v>49220</v>
      </c>
    </row>
    <row r="35" spans="2:5" ht="15.75" customHeight="1">
      <c r="B35" s="15" t="s">
        <v>395</v>
      </c>
      <c r="C35" s="22">
        <v>0</v>
      </c>
      <c r="D35" s="22"/>
      <c r="E35" s="22">
        <f aca="true" t="shared" si="0" ref="E35:E45">SUM(C35:D35)</f>
        <v>0</v>
      </c>
    </row>
    <row r="36" spans="2:5" ht="15.75" customHeight="1">
      <c r="B36" s="15" t="s">
        <v>396</v>
      </c>
      <c r="C36" s="22">
        <v>6448</v>
      </c>
      <c r="D36" s="22"/>
      <c r="E36" s="22">
        <f t="shared" si="0"/>
        <v>6448</v>
      </c>
    </row>
    <row r="37" spans="2:5" ht="15.75" customHeight="1">
      <c r="B37" s="15" t="s">
        <v>397</v>
      </c>
      <c r="C37" s="22">
        <v>25658</v>
      </c>
      <c r="D37" s="22"/>
      <c r="E37" s="22">
        <f t="shared" si="0"/>
        <v>25658</v>
      </c>
    </row>
    <row r="38" spans="2:5" ht="15.75" customHeight="1">
      <c r="B38" s="15" t="s">
        <v>398</v>
      </c>
      <c r="C38" s="22">
        <v>0</v>
      </c>
      <c r="D38" s="22"/>
      <c r="E38" s="22">
        <f t="shared" si="0"/>
        <v>0</v>
      </c>
    </row>
    <row r="39" spans="2:5" ht="15.75" customHeight="1">
      <c r="B39" s="15" t="s">
        <v>399</v>
      </c>
      <c r="C39" s="22">
        <v>28510</v>
      </c>
      <c r="D39" s="22"/>
      <c r="E39" s="22">
        <f t="shared" si="0"/>
        <v>28510</v>
      </c>
    </row>
    <row r="40" spans="2:5" ht="15.75" customHeight="1">
      <c r="B40" s="15" t="s">
        <v>400</v>
      </c>
      <c r="C40" s="22">
        <v>12628</v>
      </c>
      <c r="D40" s="22">
        <v>750000</v>
      </c>
      <c r="E40" s="22">
        <f t="shared" si="0"/>
        <v>762628</v>
      </c>
    </row>
    <row r="41" spans="2:5" ht="15.75" customHeight="1">
      <c r="B41" s="15" t="s">
        <v>401</v>
      </c>
      <c r="C41" s="22">
        <v>200000</v>
      </c>
      <c r="D41" s="22"/>
      <c r="E41" s="22">
        <f t="shared" si="0"/>
        <v>200000</v>
      </c>
    </row>
    <row r="42" spans="2:5" ht="15.75" customHeight="1">
      <c r="B42" s="15" t="s">
        <v>402</v>
      </c>
      <c r="C42" s="22">
        <v>84060</v>
      </c>
      <c r="D42" s="22"/>
      <c r="E42" s="22">
        <f t="shared" si="0"/>
        <v>84060</v>
      </c>
    </row>
    <row r="43" spans="2:5" ht="15.75" customHeight="1">
      <c r="B43" s="15" t="s">
        <v>403</v>
      </c>
      <c r="C43" s="22">
        <v>12346</v>
      </c>
      <c r="D43" s="22"/>
      <c r="E43" s="22">
        <f t="shared" si="0"/>
        <v>12346</v>
      </c>
    </row>
    <row r="44" spans="2:5" ht="15.75" customHeight="1">
      <c r="B44" s="15" t="s">
        <v>404</v>
      </c>
      <c r="C44" s="22">
        <v>4704</v>
      </c>
      <c r="D44" s="22"/>
      <c r="E44" s="22">
        <f t="shared" si="0"/>
        <v>4704</v>
      </c>
    </row>
    <row r="45" spans="2:5" ht="15.75" customHeight="1">
      <c r="B45" s="15" t="s">
        <v>405</v>
      </c>
      <c r="C45" s="22">
        <v>16164</v>
      </c>
      <c r="D45" s="22"/>
      <c r="E45" s="22">
        <f t="shared" si="0"/>
        <v>16164</v>
      </c>
    </row>
    <row r="46" spans="2:5" ht="15.75" customHeight="1">
      <c r="B46" s="122" t="s">
        <v>406</v>
      </c>
      <c r="C46" s="123">
        <f>SUM(C34:C45)</f>
        <v>439738</v>
      </c>
      <c r="D46" s="123">
        <f>SUM(D34:D45)</f>
        <v>750000</v>
      </c>
      <c r="E46" s="123">
        <f>SUM(E34:E45)</f>
        <v>1189738</v>
      </c>
    </row>
    <row r="47" ht="15.75" customHeight="1"/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B3:I50"/>
  <sheetViews>
    <sheetView workbookViewId="0" topLeftCell="A1">
      <selection activeCell="J8" sqref="J8"/>
    </sheetView>
  </sheetViews>
  <sheetFormatPr defaultColWidth="9.140625" defaultRowHeight="12.75"/>
  <cols>
    <col min="1" max="1" width="1.57421875" style="0" customWidth="1"/>
    <col min="3" max="3" width="11.00390625" style="0" customWidth="1"/>
    <col min="4" max="4" width="11.7109375" style="0" customWidth="1"/>
    <col min="5" max="5" width="13.57421875" style="0" customWidth="1"/>
    <col min="6" max="6" width="13.140625" style="0" customWidth="1"/>
    <col min="7" max="7" width="12.57421875" style="0" customWidth="1"/>
    <col min="8" max="8" width="12.28125" style="0" customWidth="1"/>
    <col min="9" max="9" width="13.57421875" style="0" customWidth="1"/>
  </cols>
  <sheetData>
    <row r="3" spans="2:3" ht="12.75">
      <c r="B3" s="120" t="s">
        <v>410</v>
      </c>
      <c r="C3" s="120"/>
    </row>
    <row r="5" spans="3:8" ht="12.75" customHeight="1">
      <c r="C5" s="125" t="s">
        <v>411</v>
      </c>
      <c r="D5" s="125" t="s">
        <v>412</v>
      </c>
      <c r="E5" s="125" t="s">
        <v>413</v>
      </c>
      <c r="F5" s="125" t="s">
        <v>414</v>
      </c>
      <c r="G5" s="125" t="s">
        <v>415</v>
      </c>
      <c r="H5" s="125" t="s">
        <v>416</v>
      </c>
    </row>
    <row r="6" spans="3:8" ht="12.75">
      <c r="C6" s="125"/>
      <c r="D6" s="125"/>
      <c r="E6" s="125"/>
      <c r="F6" s="125"/>
      <c r="G6" s="125"/>
      <c r="H6" s="125"/>
    </row>
    <row r="7" spans="3:8" ht="12.75">
      <c r="C7" s="125"/>
      <c r="D7" s="125"/>
      <c r="E7" s="125"/>
      <c r="F7" s="125"/>
      <c r="G7" s="125"/>
      <c r="H7" s="125"/>
    </row>
    <row r="8" spans="3:8" ht="12.75">
      <c r="C8" s="125"/>
      <c r="D8" s="125"/>
      <c r="E8" s="125"/>
      <c r="F8" s="125"/>
      <c r="G8" s="125"/>
      <c r="H8" s="125"/>
    </row>
    <row r="9" spans="3:8" ht="12.75">
      <c r="C9" s="125"/>
      <c r="D9" s="125"/>
      <c r="E9" s="125"/>
      <c r="F9" s="125"/>
      <c r="G9" s="125"/>
      <c r="H9" s="125"/>
    </row>
    <row r="11" spans="2:9" ht="12.75">
      <c r="B11" s="121" t="s">
        <v>393</v>
      </c>
      <c r="C11" s="121">
        <v>1111</v>
      </c>
      <c r="D11" s="121">
        <v>1112</v>
      </c>
      <c r="E11" s="121">
        <v>1113</v>
      </c>
      <c r="F11" s="121">
        <v>1121</v>
      </c>
      <c r="G11" s="121">
        <v>1211</v>
      </c>
      <c r="H11" s="121">
        <v>1511</v>
      </c>
      <c r="I11" s="121" t="s">
        <v>406</v>
      </c>
    </row>
    <row r="12" spans="2:9" ht="12.75">
      <c r="B12" s="15" t="s">
        <v>394</v>
      </c>
      <c r="C12" s="126">
        <v>857963.65</v>
      </c>
      <c r="D12" s="126">
        <v>46231.95</v>
      </c>
      <c r="E12" s="126">
        <v>68326.1</v>
      </c>
      <c r="F12" s="126">
        <v>796381.18</v>
      </c>
      <c r="G12" s="126">
        <v>1545765.34</v>
      </c>
      <c r="H12" s="126">
        <v>38941.9</v>
      </c>
      <c r="I12" s="126">
        <f>SUM(C12:H12)</f>
        <v>3353610.12</v>
      </c>
    </row>
    <row r="13" spans="2:9" ht="12.75">
      <c r="B13" s="15" t="s">
        <v>395</v>
      </c>
      <c r="C13" s="126">
        <v>744985.58</v>
      </c>
      <c r="D13" s="126">
        <v>9069.2</v>
      </c>
      <c r="E13" s="126">
        <v>136371.7</v>
      </c>
      <c r="F13" s="126">
        <v>63296.75</v>
      </c>
      <c r="G13" s="126">
        <v>2582638.28</v>
      </c>
      <c r="H13" s="126">
        <v>6409.64</v>
      </c>
      <c r="I13" s="126">
        <f aca="true" t="shared" si="0" ref="I13:I23">SUM(C13:H13)</f>
        <v>3542771.15</v>
      </c>
    </row>
    <row r="14" spans="2:9" ht="12.75">
      <c r="B14" s="15" t="s">
        <v>396</v>
      </c>
      <c r="C14" s="126">
        <v>611560.08</v>
      </c>
      <c r="D14" s="126">
        <v>22849.62</v>
      </c>
      <c r="E14" s="126">
        <v>50760.92</v>
      </c>
      <c r="F14" s="126">
        <v>837669.35</v>
      </c>
      <c r="G14" s="126">
        <v>1044845.19</v>
      </c>
      <c r="H14" s="126">
        <v>0</v>
      </c>
      <c r="I14" s="126">
        <f t="shared" si="0"/>
        <v>2567685.16</v>
      </c>
    </row>
    <row r="15" spans="2:9" ht="12.75">
      <c r="B15" s="15" t="s">
        <v>397</v>
      </c>
      <c r="C15" s="126">
        <v>557874.72</v>
      </c>
      <c r="D15" s="126">
        <v>0</v>
      </c>
      <c r="E15" s="126">
        <v>60828.9</v>
      </c>
      <c r="F15" s="126">
        <v>1012084.12</v>
      </c>
      <c r="G15" s="126">
        <v>1061284.06</v>
      </c>
      <c r="H15" s="126">
        <v>7313.42</v>
      </c>
      <c r="I15" s="126">
        <f t="shared" si="0"/>
        <v>2699385.2199999997</v>
      </c>
    </row>
    <row r="16" spans="2:9" ht="12.75">
      <c r="B16" s="15" t="s">
        <v>398</v>
      </c>
      <c r="C16" s="126">
        <v>549881.25</v>
      </c>
      <c r="D16" s="126">
        <v>0</v>
      </c>
      <c r="E16" s="126">
        <v>66502</v>
      </c>
      <c r="F16" s="126">
        <v>2420.99</v>
      </c>
      <c r="G16" s="126">
        <v>1864260.43</v>
      </c>
      <c r="H16" s="126">
        <v>0</v>
      </c>
      <c r="I16" s="126">
        <f t="shared" si="0"/>
        <v>2483064.67</v>
      </c>
    </row>
    <row r="17" spans="2:9" ht="12.75">
      <c r="B17" s="15" t="s">
        <v>399</v>
      </c>
      <c r="C17" s="126">
        <v>606605.99</v>
      </c>
      <c r="D17" s="126">
        <v>0</v>
      </c>
      <c r="E17" s="126">
        <v>70309.41</v>
      </c>
      <c r="F17" s="126">
        <v>901142.68</v>
      </c>
      <c r="G17" s="126">
        <v>884136.73</v>
      </c>
      <c r="H17" s="126">
        <v>1530983.06</v>
      </c>
      <c r="I17" s="126">
        <f t="shared" si="0"/>
        <v>3993177.87</v>
      </c>
    </row>
    <row r="18" spans="2:9" ht="12.75">
      <c r="B18" s="15" t="s">
        <v>400</v>
      </c>
      <c r="C18" s="126">
        <v>740762.19</v>
      </c>
      <c r="D18" s="126">
        <v>0</v>
      </c>
      <c r="E18" s="126">
        <v>89444.17</v>
      </c>
      <c r="F18" s="126">
        <v>2379239.03</v>
      </c>
      <c r="G18" s="126">
        <v>1206225.12</v>
      </c>
      <c r="H18" s="126">
        <v>60180.84</v>
      </c>
      <c r="I18" s="126">
        <f t="shared" si="0"/>
        <v>4475851.35</v>
      </c>
    </row>
    <row r="19" spans="2:9" ht="12.75">
      <c r="B19" s="15" t="s">
        <v>401</v>
      </c>
      <c r="C19" s="126">
        <v>756169.06</v>
      </c>
      <c r="D19" s="126">
        <v>11329.16</v>
      </c>
      <c r="E19" s="126">
        <v>90721.34</v>
      </c>
      <c r="F19" s="126">
        <v>0</v>
      </c>
      <c r="G19" s="126">
        <v>1971615.72</v>
      </c>
      <c r="H19" s="126">
        <v>8918.3</v>
      </c>
      <c r="I19" s="126">
        <f t="shared" si="0"/>
        <v>2838753.58</v>
      </c>
    </row>
    <row r="20" spans="2:9" ht="12.75">
      <c r="B20" s="15" t="s">
        <v>402</v>
      </c>
      <c r="C20" s="126">
        <v>589154.05</v>
      </c>
      <c r="D20" s="126">
        <v>68589.3</v>
      </c>
      <c r="E20" s="126">
        <v>84819.92</v>
      </c>
      <c r="F20" s="126">
        <v>1056457.03</v>
      </c>
      <c r="G20" s="126">
        <v>1139005.07</v>
      </c>
      <c r="H20" s="126">
        <v>171110</v>
      </c>
      <c r="I20" s="126">
        <f t="shared" si="0"/>
        <v>3109135.37</v>
      </c>
    </row>
    <row r="21" spans="2:9" ht="12.75">
      <c r="B21" s="15" t="s">
        <v>403</v>
      </c>
      <c r="C21" s="126">
        <v>709239.78</v>
      </c>
      <c r="D21" s="126">
        <v>26965.11</v>
      </c>
      <c r="E21" s="126">
        <v>79174.23</v>
      </c>
      <c r="F21" s="126">
        <v>299801.26</v>
      </c>
      <c r="G21" s="126">
        <v>1030780.06</v>
      </c>
      <c r="H21" s="126">
        <v>25656.7</v>
      </c>
      <c r="I21" s="126">
        <f t="shared" si="0"/>
        <v>2171617.14</v>
      </c>
    </row>
    <row r="22" spans="2:9" ht="12.75">
      <c r="B22" s="15" t="s">
        <v>404</v>
      </c>
      <c r="C22" s="126">
        <v>581938.27</v>
      </c>
      <c r="D22" s="126">
        <v>0</v>
      </c>
      <c r="E22" s="126">
        <v>64823.77</v>
      </c>
      <c r="F22" s="126">
        <v>67710.91</v>
      </c>
      <c r="G22" s="126">
        <v>2189632.75</v>
      </c>
      <c r="H22" s="126">
        <v>2192.11</v>
      </c>
      <c r="I22" s="126">
        <f t="shared" si="0"/>
        <v>2906297.81</v>
      </c>
    </row>
    <row r="23" spans="2:9" ht="12.75">
      <c r="B23" s="15" t="s">
        <v>405</v>
      </c>
      <c r="C23" s="126">
        <v>835138.37</v>
      </c>
      <c r="D23" s="126">
        <v>0</v>
      </c>
      <c r="E23" s="126">
        <v>66950.28</v>
      </c>
      <c r="F23" s="126">
        <v>1482288.99</v>
      </c>
      <c r="G23" s="126">
        <v>1381078.83</v>
      </c>
      <c r="H23" s="126">
        <v>831633.72</v>
      </c>
      <c r="I23" s="126">
        <f t="shared" si="0"/>
        <v>4597090.19</v>
      </c>
    </row>
    <row r="24" spans="2:9" ht="12.75">
      <c r="B24" s="122" t="s">
        <v>406</v>
      </c>
      <c r="C24" s="127">
        <f aca="true" t="shared" si="1" ref="C24:I24">SUM(C12:C23)</f>
        <v>8141272.990000001</v>
      </c>
      <c r="D24" s="127">
        <f t="shared" si="1"/>
        <v>185034.34000000003</v>
      </c>
      <c r="E24" s="127">
        <f t="shared" si="1"/>
        <v>929032.7400000001</v>
      </c>
      <c r="F24" s="127">
        <f t="shared" si="1"/>
        <v>8898492.290000001</v>
      </c>
      <c r="G24" s="127">
        <f t="shared" si="1"/>
        <v>17901267.580000002</v>
      </c>
      <c r="H24" s="127">
        <f t="shared" si="1"/>
        <v>2683339.69</v>
      </c>
      <c r="I24" s="127">
        <f t="shared" si="1"/>
        <v>38738439.629999995</v>
      </c>
    </row>
    <row r="25" spans="2:4" ht="12.75">
      <c r="B25" s="72"/>
      <c r="C25" s="72"/>
      <c r="D25" s="72"/>
    </row>
    <row r="26" spans="2:4" ht="12.75">
      <c r="B26" s="72"/>
      <c r="C26" s="72"/>
      <c r="D26" s="72"/>
    </row>
    <row r="27" spans="2:4" ht="12.75">
      <c r="B27" s="72"/>
      <c r="C27" s="72"/>
      <c r="D27" s="72"/>
    </row>
    <row r="28" spans="2:5" ht="12.75">
      <c r="B28" s="72"/>
      <c r="C28" s="124" t="s">
        <v>417</v>
      </c>
      <c r="D28" s="124"/>
      <c r="E28" s="120"/>
    </row>
    <row r="29" spans="2:4" ht="12.75">
      <c r="B29" s="72"/>
      <c r="C29" s="72"/>
      <c r="D29" s="72"/>
    </row>
    <row r="30" spans="2:4" ht="12.75">
      <c r="B30" s="72"/>
      <c r="C30" s="128"/>
      <c r="D30" s="128"/>
    </row>
    <row r="31" spans="2:4" ht="12.75">
      <c r="B31" s="72"/>
      <c r="C31" s="72"/>
      <c r="D31" s="72"/>
    </row>
    <row r="32" spans="2:9" ht="12.75">
      <c r="B32" s="129" t="s">
        <v>418</v>
      </c>
      <c r="C32" s="130" t="s">
        <v>419</v>
      </c>
      <c r="D32" s="130"/>
      <c r="E32" s="131" t="s">
        <v>420</v>
      </c>
      <c r="F32" s="132" t="s">
        <v>421</v>
      </c>
      <c r="G32" s="132" t="s">
        <v>422</v>
      </c>
      <c r="H32" s="132" t="s">
        <v>423</v>
      </c>
      <c r="I32" s="133"/>
    </row>
    <row r="33" spans="2:8" ht="12.75">
      <c r="B33" s="134">
        <v>10</v>
      </c>
      <c r="C33" s="135" t="s">
        <v>424</v>
      </c>
      <c r="D33" s="136"/>
      <c r="E33" s="137">
        <v>62000</v>
      </c>
      <c r="F33" s="137">
        <v>838911</v>
      </c>
      <c r="G33" s="137">
        <v>838909.64</v>
      </c>
      <c r="H33" s="137">
        <v>99.99</v>
      </c>
    </row>
    <row r="34" spans="2:8" ht="12.75">
      <c r="B34" s="134">
        <v>22</v>
      </c>
      <c r="C34" s="138" t="s">
        <v>276</v>
      </c>
      <c r="D34" s="136"/>
      <c r="E34" s="137">
        <v>8404239</v>
      </c>
      <c r="F34" s="137">
        <v>6570953</v>
      </c>
      <c r="G34" s="137">
        <v>6570951.66</v>
      </c>
      <c r="H34" s="137">
        <v>99.99</v>
      </c>
    </row>
    <row r="35" spans="2:8" ht="12.75">
      <c r="B35" s="134">
        <v>23</v>
      </c>
      <c r="C35" s="135" t="s">
        <v>285</v>
      </c>
      <c r="D35" s="139"/>
      <c r="E35" s="137">
        <v>12936540</v>
      </c>
      <c r="F35" s="137">
        <v>7543326</v>
      </c>
      <c r="G35" s="137">
        <v>7543321.82</v>
      </c>
      <c r="H35" s="137">
        <v>99.99</v>
      </c>
    </row>
    <row r="36" spans="2:8" ht="12.75">
      <c r="B36" s="134">
        <v>31</v>
      </c>
      <c r="C36" s="135" t="s">
        <v>425</v>
      </c>
      <c r="D36" s="139"/>
      <c r="E36" s="137">
        <v>6846900</v>
      </c>
      <c r="F36" s="137">
        <v>6952336</v>
      </c>
      <c r="G36" s="137">
        <v>6952334.68</v>
      </c>
      <c r="H36" s="137">
        <v>99.99</v>
      </c>
    </row>
    <row r="37" spans="2:8" ht="12.75">
      <c r="B37" s="134">
        <v>33</v>
      </c>
      <c r="C37" s="135" t="s">
        <v>426</v>
      </c>
      <c r="D37" s="139"/>
      <c r="E37" s="137">
        <v>5824228</v>
      </c>
      <c r="F37" s="137">
        <v>5056370</v>
      </c>
      <c r="G37" s="137">
        <v>5056357.6</v>
      </c>
      <c r="H37" s="137">
        <v>99.99</v>
      </c>
    </row>
    <row r="38" spans="2:8" ht="12.75">
      <c r="B38" s="134">
        <v>34</v>
      </c>
      <c r="C38" s="135" t="s">
        <v>427</v>
      </c>
      <c r="D38" s="139"/>
      <c r="E38" s="137">
        <v>582100</v>
      </c>
      <c r="F38" s="137">
        <v>1612117</v>
      </c>
      <c r="G38" s="137">
        <v>1612117</v>
      </c>
      <c r="H38" s="137">
        <v>100</v>
      </c>
    </row>
    <row r="39" spans="2:8" ht="12.75">
      <c r="B39" s="134">
        <v>35</v>
      </c>
      <c r="C39" s="135" t="s">
        <v>67</v>
      </c>
      <c r="D39" s="139"/>
      <c r="E39" s="137">
        <v>3000</v>
      </c>
      <c r="F39" s="137">
        <v>30000</v>
      </c>
      <c r="G39" s="137">
        <v>30000</v>
      </c>
      <c r="H39" s="137">
        <v>100</v>
      </c>
    </row>
    <row r="40" spans="2:8" ht="12.75">
      <c r="B40" s="134">
        <v>361</v>
      </c>
      <c r="C40" s="135" t="s">
        <v>428</v>
      </c>
      <c r="D40" s="139"/>
      <c r="E40" s="137">
        <v>2238715</v>
      </c>
      <c r="F40" s="137">
        <v>187767</v>
      </c>
      <c r="G40" s="137">
        <v>187765.84</v>
      </c>
      <c r="H40" s="137">
        <v>99.99</v>
      </c>
    </row>
    <row r="41" spans="2:8" ht="12.75">
      <c r="B41" s="134">
        <v>363</v>
      </c>
      <c r="C41" s="135" t="s">
        <v>429</v>
      </c>
      <c r="D41" s="139"/>
      <c r="E41" s="137">
        <v>4595806</v>
      </c>
      <c r="F41" s="137">
        <v>4325171</v>
      </c>
      <c r="G41" s="137">
        <v>4325163.25</v>
      </c>
      <c r="H41" s="137">
        <v>99.99</v>
      </c>
    </row>
    <row r="42" spans="2:8" ht="12.75">
      <c r="B42" s="134">
        <v>37</v>
      </c>
      <c r="C42" s="135" t="s">
        <v>339</v>
      </c>
      <c r="D42" s="139"/>
      <c r="E42" s="137">
        <v>7617649</v>
      </c>
      <c r="F42" s="137">
        <v>8619972</v>
      </c>
      <c r="G42" s="137">
        <v>8619955.33</v>
      </c>
      <c r="H42" s="137">
        <v>99.99</v>
      </c>
    </row>
    <row r="43" spans="2:8" ht="12.75">
      <c r="B43" s="134">
        <v>4</v>
      </c>
      <c r="C43" s="135" t="s">
        <v>430</v>
      </c>
      <c r="D43" s="139"/>
      <c r="E43" s="137">
        <v>332366</v>
      </c>
      <c r="F43" s="137">
        <v>775510</v>
      </c>
      <c r="G43" s="137">
        <v>775491.71</v>
      </c>
      <c r="H43" s="137">
        <v>99.99</v>
      </c>
    </row>
    <row r="44" spans="2:8" ht="12.75">
      <c r="B44" s="134">
        <v>5</v>
      </c>
      <c r="C44" s="135" t="s">
        <v>431</v>
      </c>
      <c r="D44" s="139"/>
      <c r="E44" s="137">
        <v>919200</v>
      </c>
      <c r="F44" s="137">
        <v>1054220</v>
      </c>
      <c r="G44" s="137">
        <v>1054214.66</v>
      </c>
      <c r="H44" s="137">
        <v>99.99</v>
      </c>
    </row>
    <row r="45" spans="2:8" ht="12.75">
      <c r="B45" s="134">
        <v>61</v>
      </c>
      <c r="C45" s="135" t="s">
        <v>432</v>
      </c>
      <c r="D45" s="139"/>
      <c r="E45" s="137">
        <v>11546015</v>
      </c>
      <c r="F45" s="137">
        <v>11151327</v>
      </c>
      <c r="G45" s="137">
        <v>11151310.02</v>
      </c>
      <c r="H45" s="137">
        <v>99.99</v>
      </c>
    </row>
    <row r="46" spans="2:8" ht="12.75">
      <c r="B46" s="134">
        <v>62</v>
      </c>
      <c r="C46" s="135" t="s">
        <v>117</v>
      </c>
      <c r="D46" s="139"/>
      <c r="E46" s="137">
        <v>160620</v>
      </c>
      <c r="F46" s="137">
        <v>99864</v>
      </c>
      <c r="G46" s="137">
        <v>99864</v>
      </c>
      <c r="H46" s="137">
        <v>100</v>
      </c>
    </row>
    <row r="47" spans="2:8" ht="12.75">
      <c r="B47" s="134">
        <v>63</v>
      </c>
      <c r="C47" s="135" t="s">
        <v>386</v>
      </c>
      <c r="D47" s="139"/>
      <c r="E47" s="137">
        <v>1526500</v>
      </c>
      <c r="F47" s="137">
        <v>3945332</v>
      </c>
      <c r="G47" s="137">
        <v>4940342.41</v>
      </c>
      <c r="H47" s="137">
        <v>125.21</v>
      </c>
    </row>
    <row r="48" spans="2:8" ht="12.75">
      <c r="B48" s="134">
        <v>64</v>
      </c>
      <c r="C48" s="135" t="s">
        <v>433</v>
      </c>
      <c r="D48" s="139"/>
      <c r="E48" s="137">
        <v>1220000</v>
      </c>
      <c r="F48" s="137">
        <v>58429</v>
      </c>
      <c r="G48" s="137">
        <v>58428.8</v>
      </c>
      <c r="H48" s="137">
        <v>99.99</v>
      </c>
    </row>
    <row r="49" spans="2:8" ht="12.75">
      <c r="B49" s="122"/>
      <c r="C49" s="140" t="s">
        <v>124</v>
      </c>
      <c r="D49" s="141"/>
      <c r="E49" s="123">
        <f>SUM(E33:E48)</f>
        <v>64815878</v>
      </c>
      <c r="F49" s="123">
        <f>SUM(F33:F48)</f>
        <v>58821605</v>
      </c>
      <c r="G49" s="123">
        <f>SUM(G33:G48)</f>
        <v>59816528.41999999</v>
      </c>
      <c r="H49" s="142">
        <v>101.69</v>
      </c>
    </row>
    <row r="50" spans="3:4" ht="12.75">
      <c r="C50" s="73"/>
      <c r="D50" s="73"/>
    </row>
  </sheetData>
  <sheetProtection selectLockedCells="1" selectUnlockedCells="1"/>
  <mergeCells count="7">
    <mergeCell ref="C5:C9"/>
    <mergeCell ref="D5:D9"/>
    <mergeCell ref="E5:E9"/>
    <mergeCell ref="F5:F9"/>
    <mergeCell ref="G5:G9"/>
    <mergeCell ref="H5:H9"/>
    <mergeCell ref="C32:D32"/>
  </mergeCells>
  <printOptions/>
  <pageMargins left="0.1701388888888889" right="0.1701388888888889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2:F57"/>
  <sheetViews>
    <sheetView workbookViewId="0" topLeftCell="A10">
      <selection activeCell="F59" sqref="F59"/>
    </sheetView>
  </sheetViews>
  <sheetFormatPr defaultColWidth="9.140625" defaultRowHeight="12.75"/>
  <cols>
    <col min="3" max="3" width="19.421875" style="0" customWidth="1"/>
    <col min="4" max="4" width="8.140625" style="0" customWidth="1"/>
    <col min="6" max="6" width="16.140625" style="0" customWidth="1"/>
  </cols>
  <sheetData>
    <row r="2" spans="2:3" ht="12.75">
      <c r="B2" s="143" t="s">
        <v>434</v>
      </c>
      <c r="C2" s="143"/>
    </row>
    <row r="3" ht="12.75">
      <c r="B3" t="s">
        <v>435</v>
      </c>
    </row>
    <row r="5" spans="1:2" ht="12.75">
      <c r="A5" s="144" t="s">
        <v>436</v>
      </c>
      <c r="B5" s="8"/>
    </row>
    <row r="7" spans="1:6" ht="12.75">
      <c r="A7" s="8" t="s">
        <v>437</v>
      </c>
      <c r="B7" s="8"/>
      <c r="C7" s="8"/>
      <c r="D7" s="145"/>
      <c r="E7" s="8"/>
      <c r="F7" s="146">
        <v>1326264.06</v>
      </c>
    </row>
    <row r="8" spans="2:6" ht="12.75">
      <c r="B8" t="s">
        <v>438</v>
      </c>
      <c r="C8" t="s">
        <v>439</v>
      </c>
      <c r="D8" s="147"/>
      <c r="F8" s="147">
        <v>0</v>
      </c>
    </row>
    <row r="9" spans="3:6" ht="12.75">
      <c r="C9" t="s">
        <v>440</v>
      </c>
      <c r="D9" s="147"/>
      <c r="F9" s="147">
        <v>3022.65</v>
      </c>
    </row>
    <row r="10" spans="3:6" ht="12.75">
      <c r="C10" t="s">
        <v>441</v>
      </c>
      <c r="F10">
        <v>0</v>
      </c>
    </row>
    <row r="11" spans="4:6" ht="12.75">
      <c r="D11" s="147"/>
      <c r="F11" s="147"/>
    </row>
    <row r="12" spans="2:6" ht="12.75">
      <c r="B12" t="s">
        <v>442</v>
      </c>
      <c r="C12" t="s">
        <v>443</v>
      </c>
      <c r="D12" s="147"/>
      <c r="F12" s="147">
        <v>-1227</v>
      </c>
    </row>
    <row r="14" spans="4:6" ht="12.75">
      <c r="D14" s="147"/>
      <c r="F14" s="147"/>
    </row>
    <row r="15" spans="1:6" ht="12.75">
      <c r="A15" s="8" t="s">
        <v>444</v>
      </c>
      <c r="B15" s="8"/>
      <c r="C15" s="8"/>
      <c r="D15" s="145"/>
      <c r="E15" s="8"/>
      <c r="F15" s="145">
        <f>SUM(F7:F14)</f>
        <v>1328059.71</v>
      </c>
    </row>
    <row r="16" spans="4:6" ht="12.75">
      <c r="D16" s="147"/>
      <c r="F16" s="147"/>
    </row>
    <row r="17" spans="1:6" ht="12.75">
      <c r="A17" t="s">
        <v>445</v>
      </c>
      <c r="D17" s="147"/>
      <c r="F17" s="147">
        <v>89590.87</v>
      </c>
    </row>
    <row r="18" spans="4:6" ht="12.75">
      <c r="D18" s="147"/>
      <c r="F18" s="147"/>
    </row>
    <row r="19" spans="4:6" ht="12.75">
      <c r="D19" s="147"/>
      <c r="F19" s="147"/>
    </row>
    <row r="20" spans="1:6" ht="12.75">
      <c r="A20" s="148" t="s">
        <v>446</v>
      </c>
      <c r="B20" s="148"/>
      <c r="F20" s="147"/>
    </row>
    <row r="22" spans="1:6" ht="12.75">
      <c r="A22" s="8" t="s">
        <v>447</v>
      </c>
      <c r="B22" s="8"/>
      <c r="C22" s="8"/>
      <c r="D22" s="8"/>
      <c r="E22" s="8"/>
      <c r="F22" s="149">
        <v>17504.58</v>
      </c>
    </row>
    <row r="23" spans="2:6" ht="12.75">
      <c r="B23" t="s">
        <v>448</v>
      </c>
      <c r="C23" t="s">
        <v>449</v>
      </c>
      <c r="E23" s="150"/>
      <c r="F23" s="151">
        <v>470360</v>
      </c>
    </row>
    <row r="24" spans="3:6" ht="12.75">
      <c r="C24" t="s">
        <v>450</v>
      </c>
      <c r="E24" s="150"/>
      <c r="F24" s="151">
        <v>38.47</v>
      </c>
    </row>
    <row r="25" spans="5:6" ht="12.75">
      <c r="E25" s="150"/>
      <c r="F25" s="151"/>
    </row>
    <row r="26" spans="2:6" ht="12.75">
      <c r="B26" t="s">
        <v>442</v>
      </c>
      <c r="C26" t="s">
        <v>451</v>
      </c>
      <c r="E26" s="150"/>
      <c r="F26" s="151">
        <v>-329155</v>
      </c>
    </row>
    <row r="27" spans="3:6" ht="12.75">
      <c r="C27" t="s">
        <v>452</v>
      </c>
      <c r="E27" s="150"/>
      <c r="F27" s="151">
        <v>-1779</v>
      </c>
    </row>
    <row r="28" spans="3:6" ht="12.75">
      <c r="C28" t="s">
        <v>453</v>
      </c>
      <c r="E28" s="150"/>
      <c r="F28" s="151">
        <v>-9162.1</v>
      </c>
    </row>
    <row r="29" spans="3:6" ht="12.75">
      <c r="C29" t="s">
        <v>454</v>
      </c>
      <c r="E29" s="150"/>
      <c r="F29" s="151">
        <v>-15000</v>
      </c>
    </row>
    <row r="30" spans="3:6" ht="12.75">
      <c r="C30" t="s">
        <v>455</v>
      </c>
      <c r="E30" s="150"/>
      <c r="F30" s="151">
        <v>-2500</v>
      </c>
    </row>
    <row r="31" spans="3:6" ht="12.75">
      <c r="C31" t="s">
        <v>456</v>
      </c>
      <c r="E31" s="150"/>
      <c r="F31" s="151">
        <v>-560</v>
      </c>
    </row>
    <row r="32" spans="3:6" ht="12.75">
      <c r="C32" t="s">
        <v>457</v>
      </c>
      <c r="E32" s="150"/>
      <c r="F32" s="151">
        <v>-51753.6</v>
      </c>
    </row>
    <row r="33" spans="3:6" ht="12.75">
      <c r="C33" t="s">
        <v>458</v>
      </c>
      <c r="E33" s="150"/>
      <c r="F33" s="151">
        <v>-34600</v>
      </c>
    </row>
    <row r="34" spans="3:6" ht="12.75">
      <c r="C34" t="s">
        <v>459</v>
      </c>
      <c r="E34" s="150"/>
      <c r="F34" s="151">
        <v>-9500</v>
      </c>
    </row>
    <row r="35" spans="3:6" ht="12.75">
      <c r="C35" t="s">
        <v>460</v>
      </c>
      <c r="E35" s="150"/>
      <c r="F35" s="152">
        <v>-420</v>
      </c>
    </row>
    <row r="36" spans="3:6" ht="12.75">
      <c r="C36" t="s">
        <v>461</v>
      </c>
      <c r="E36" s="150"/>
      <c r="F36" s="152"/>
    </row>
    <row r="37" spans="5:6" ht="12.75">
      <c r="E37" s="150"/>
      <c r="F37" s="152"/>
    </row>
    <row r="38" spans="1:6" ht="12.75">
      <c r="A38" s="8" t="s">
        <v>444</v>
      </c>
      <c r="B38" s="8"/>
      <c r="C38" s="8"/>
      <c r="D38" s="8"/>
      <c r="E38" s="8"/>
      <c r="F38" s="145">
        <f>SUM(F22:F36)</f>
        <v>33473.34999999997</v>
      </c>
    </row>
    <row r="39" ht="12.75">
      <c r="F39" s="147"/>
    </row>
    <row r="40" spans="1:6" ht="12.75">
      <c r="A40" t="s">
        <v>462</v>
      </c>
      <c r="F40" s="147"/>
    </row>
    <row r="41" ht="12.75">
      <c r="F41" s="147"/>
    </row>
    <row r="42" spans="1:6" ht="11.25" customHeight="1">
      <c r="A42" s="148"/>
      <c r="F42" s="147"/>
    </row>
    <row r="43" spans="1:6" ht="12.75">
      <c r="A43" s="148" t="s">
        <v>463</v>
      </c>
      <c r="B43" s="148"/>
      <c r="C43" s="148"/>
      <c r="D43" s="148"/>
      <c r="E43" s="148"/>
      <c r="F43" s="147"/>
    </row>
    <row r="46" spans="1:6" ht="12.75">
      <c r="A46" s="8" t="s">
        <v>447</v>
      </c>
      <c r="B46" s="8"/>
      <c r="C46" s="8"/>
      <c r="D46" s="8"/>
      <c r="E46" s="8"/>
      <c r="F46" s="145">
        <v>4865077.65</v>
      </c>
    </row>
    <row r="47" spans="2:6" ht="12.75">
      <c r="B47" t="s">
        <v>448</v>
      </c>
      <c r="C47" t="s">
        <v>464</v>
      </c>
      <c r="E47" s="150"/>
      <c r="F47" s="152">
        <v>2600000</v>
      </c>
    </row>
    <row r="48" spans="3:6" ht="12.75">
      <c r="C48" t="s">
        <v>450</v>
      </c>
      <c r="E48" s="150"/>
      <c r="F48" s="152">
        <v>2782.73</v>
      </c>
    </row>
    <row r="49" spans="5:6" ht="12.75">
      <c r="E49" s="150"/>
      <c r="F49" s="152"/>
    </row>
    <row r="50" spans="2:6" ht="12.75">
      <c r="B50" t="s">
        <v>442</v>
      </c>
      <c r="C50" t="s">
        <v>452</v>
      </c>
      <c r="E50" s="150"/>
      <c r="F50" s="152">
        <v>-1518</v>
      </c>
    </row>
    <row r="51" spans="3:6" ht="12.75">
      <c r="C51" t="s">
        <v>465</v>
      </c>
      <c r="E51" s="150"/>
      <c r="F51" s="152">
        <v>-1655436.93</v>
      </c>
    </row>
    <row r="52" spans="3:6" ht="12.75">
      <c r="C52" t="s">
        <v>466</v>
      </c>
      <c r="E52" s="150"/>
      <c r="F52" s="152">
        <v>-1236309.07</v>
      </c>
    </row>
    <row r="53" spans="3:6" ht="12.75">
      <c r="C53" t="s">
        <v>467</v>
      </c>
      <c r="E53" s="150"/>
      <c r="F53" s="152">
        <v>13650</v>
      </c>
    </row>
    <row r="54" spans="5:6" ht="12.75">
      <c r="E54" s="150"/>
      <c r="F54" s="152"/>
    </row>
    <row r="55" spans="1:6" ht="12.75">
      <c r="A55" s="8" t="s">
        <v>444</v>
      </c>
      <c r="B55" s="8"/>
      <c r="C55" s="8"/>
      <c r="D55" s="8"/>
      <c r="E55" s="8"/>
      <c r="F55" s="145">
        <f>SUM(F46:F54)</f>
        <v>4588246.380000001</v>
      </c>
    </row>
    <row r="56" ht="12.75">
      <c r="F56" s="147"/>
    </row>
    <row r="57" spans="3:6" ht="12.75">
      <c r="C57" s="153" t="s">
        <v>468</v>
      </c>
      <c r="D57" s="153"/>
      <c r="E57" s="153"/>
      <c r="F57" s="154">
        <f>SUM(F15+F38+F55)</f>
        <v>5949779.44</v>
      </c>
    </row>
  </sheetData>
  <sheetProtection selectLockedCells="1" selectUnlockedCells="1"/>
  <printOptions/>
  <pageMargins left="0.7875" right="0.3298611111111111" top="0.7798611111111111" bottom="0.6902777777777778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0"/>
  </sheetPr>
  <dimension ref="A1:K169"/>
  <sheetViews>
    <sheetView workbookViewId="0" topLeftCell="A19">
      <selection activeCell="H36" sqref="H36"/>
    </sheetView>
  </sheetViews>
  <sheetFormatPr defaultColWidth="9.140625" defaultRowHeight="12.75"/>
  <cols>
    <col min="4" max="4" width="19.57421875" style="0" customWidth="1"/>
    <col min="6" max="6" width="15.7109375" style="0" customWidth="1"/>
  </cols>
  <sheetData>
    <row r="1" spans="1:8" ht="12.75">
      <c r="A1" s="155" t="s">
        <v>469</v>
      </c>
      <c r="B1" s="155"/>
      <c r="C1" s="155"/>
      <c r="D1" s="156"/>
      <c r="E1" s="157"/>
      <c r="F1" s="158"/>
      <c r="G1" s="72"/>
      <c r="H1" s="72"/>
    </row>
    <row r="2" spans="1:8" ht="9.75" customHeight="1">
      <c r="A2" s="72"/>
      <c r="B2" s="72"/>
      <c r="C2" s="72"/>
      <c r="D2" s="71"/>
      <c r="E2" s="72"/>
      <c r="F2" s="72"/>
      <c r="G2" s="72"/>
      <c r="H2" s="72"/>
    </row>
    <row r="3" spans="1:8" ht="12.75">
      <c r="A3" s="72" t="s">
        <v>470</v>
      </c>
      <c r="B3" s="72"/>
      <c r="C3" s="72"/>
      <c r="D3" s="71">
        <v>679603.48</v>
      </c>
      <c r="E3" s="72"/>
      <c r="F3" s="72"/>
      <c r="G3" s="72"/>
      <c r="H3" s="72"/>
    </row>
    <row r="4" spans="1:8" ht="12.75">
      <c r="A4" s="72" t="s">
        <v>471</v>
      </c>
      <c r="B4" s="72"/>
      <c r="C4" s="72"/>
      <c r="D4" s="71">
        <v>14782.38</v>
      </c>
      <c r="E4" s="72"/>
      <c r="F4" s="72"/>
      <c r="G4" s="72"/>
      <c r="H4" s="72"/>
    </row>
    <row r="5" spans="1:8" ht="12.75">
      <c r="A5" s="119" t="s">
        <v>472</v>
      </c>
      <c r="B5" s="72"/>
      <c r="C5" s="72"/>
      <c r="D5" s="71">
        <v>4863.12</v>
      </c>
      <c r="E5" s="72"/>
      <c r="F5" s="72"/>
      <c r="G5" s="72"/>
      <c r="H5" s="72"/>
    </row>
    <row r="6" spans="1:8" ht="12.75">
      <c r="A6" s="119" t="s">
        <v>473</v>
      </c>
      <c r="B6" s="72"/>
      <c r="C6" s="72"/>
      <c r="D6" s="71">
        <v>9206945.79</v>
      </c>
      <c r="E6" s="72"/>
      <c r="F6" s="72"/>
      <c r="G6" s="72"/>
      <c r="H6" s="72"/>
    </row>
    <row r="7" spans="1:8" ht="12.75">
      <c r="A7" s="159" t="s">
        <v>474</v>
      </c>
      <c r="B7" s="160"/>
      <c r="C7" s="160"/>
      <c r="D7" s="161">
        <v>5224101.78</v>
      </c>
      <c r="E7" s="72"/>
      <c r="F7" s="71"/>
      <c r="G7" s="72"/>
      <c r="H7" s="72"/>
    </row>
    <row r="8" spans="1:8" ht="15" customHeight="1">
      <c r="A8" s="72"/>
      <c r="B8" s="72"/>
      <c r="C8" s="72"/>
      <c r="D8" s="72"/>
      <c r="E8" s="72"/>
      <c r="F8" s="72"/>
      <c r="G8" s="72"/>
      <c r="H8" s="72"/>
    </row>
    <row r="9" spans="1:8" ht="12.75">
      <c r="A9" s="162" t="s">
        <v>475</v>
      </c>
      <c r="B9" s="162"/>
      <c r="C9" s="162"/>
      <c r="D9" s="163">
        <f>SUM(D3:D8)</f>
        <v>15130296.55</v>
      </c>
      <c r="E9" s="164"/>
      <c r="F9" s="71"/>
      <c r="G9" s="72"/>
      <c r="H9" s="72"/>
    </row>
    <row r="10" spans="1:8" ht="12.75">
      <c r="A10" s="72"/>
      <c r="B10" s="72"/>
      <c r="C10" s="72"/>
      <c r="D10" s="71"/>
      <c r="E10" s="164"/>
      <c r="F10" s="71"/>
      <c r="G10" s="72"/>
      <c r="H10" s="72"/>
    </row>
    <row r="11" spans="1:8" ht="12.75">
      <c r="A11" s="72"/>
      <c r="B11" s="72"/>
      <c r="C11" s="72"/>
      <c r="D11" s="71"/>
      <c r="E11" s="164"/>
      <c r="F11" s="71"/>
      <c r="G11" s="72"/>
      <c r="H11" s="72"/>
    </row>
    <row r="12" spans="1:8" ht="12.75">
      <c r="A12" s="72" t="s">
        <v>476</v>
      </c>
      <c r="B12" s="72"/>
      <c r="C12" s="72"/>
      <c r="D12" s="71">
        <v>1328059.71</v>
      </c>
      <c r="E12" s="164"/>
      <c r="F12" s="71"/>
      <c r="G12" s="72"/>
      <c r="H12" s="72"/>
    </row>
    <row r="13" spans="1:8" ht="12.75">
      <c r="A13" s="72" t="s">
        <v>477</v>
      </c>
      <c r="B13" s="72"/>
      <c r="C13" s="72"/>
      <c r="D13" s="71">
        <v>4588246.38</v>
      </c>
      <c r="E13" s="164"/>
      <c r="F13" s="71"/>
      <c r="G13" s="72"/>
      <c r="H13" s="72"/>
    </row>
    <row r="14" spans="1:8" ht="12.75">
      <c r="A14" s="160" t="s">
        <v>478</v>
      </c>
      <c r="B14" s="160"/>
      <c r="C14" s="160"/>
      <c r="D14" s="165">
        <v>33473.35</v>
      </c>
      <c r="E14" s="72"/>
      <c r="F14" s="72"/>
      <c r="G14" s="72"/>
      <c r="H14" s="72"/>
    </row>
    <row r="15" spans="1:8" ht="12.75">
      <c r="A15" s="162"/>
      <c r="B15" s="72"/>
      <c r="C15" s="72"/>
      <c r="D15" s="163"/>
      <c r="E15" s="164"/>
      <c r="F15" s="71"/>
      <c r="G15" s="72"/>
      <c r="H15" s="72"/>
    </row>
    <row r="16" spans="1:8" ht="14.25" customHeight="1">
      <c r="A16" s="162" t="s">
        <v>479</v>
      </c>
      <c r="B16" s="162"/>
      <c r="C16" s="162"/>
      <c r="D16" s="163">
        <f>SUM(D12:D15)</f>
        <v>5949779.4399999995</v>
      </c>
      <c r="E16" s="72"/>
      <c r="F16" s="72"/>
      <c r="G16" s="72"/>
      <c r="H16" s="72"/>
    </row>
    <row r="17" spans="1:8" ht="12.75">
      <c r="A17" s="162"/>
      <c r="B17" s="72"/>
      <c r="C17" s="166"/>
      <c r="D17" s="163"/>
      <c r="E17" s="166"/>
      <c r="F17" s="71"/>
      <c r="G17" s="72"/>
      <c r="H17" s="72"/>
    </row>
    <row r="18" spans="1:10" ht="12.75">
      <c r="A18" s="162" t="s">
        <v>480</v>
      </c>
      <c r="B18" s="162"/>
      <c r="C18" s="162"/>
      <c r="D18" s="163">
        <v>2015932.02</v>
      </c>
      <c r="E18" s="72"/>
      <c r="F18" s="167" t="s">
        <v>481</v>
      </c>
      <c r="G18" s="166" t="s">
        <v>482</v>
      </c>
      <c r="H18" s="166"/>
      <c r="I18" s="168"/>
      <c r="J18" s="168"/>
    </row>
    <row r="19" spans="1:10" ht="12.75">
      <c r="A19" s="162"/>
      <c r="B19" s="162"/>
      <c r="C19" s="162"/>
      <c r="D19" s="163"/>
      <c r="E19" s="72"/>
      <c r="F19" s="167"/>
      <c r="G19" s="166" t="s">
        <v>483</v>
      </c>
      <c r="H19" s="166"/>
      <c r="I19" s="168"/>
      <c r="J19" s="168"/>
    </row>
    <row r="20" spans="1:6" ht="12.75">
      <c r="A20" s="162"/>
      <c r="B20" s="162"/>
      <c r="C20" s="162"/>
      <c r="D20" s="163"/>
      <c r="E20" s="72"/>
      <c r="F20" s="167"/>
    </row>
    <row r="21" spans="1:10" ht="12.75">
      <c r="A21" s="162"/>
      <c r="B21" s="162"/>
      <c r="C21" s="162"/>
      <c r="D21" s="163"/>
      <c r="E21" s="72"/>
      <c r="F21" s="167"/>
      <c r="G21" s="166"/>
      <c r="H21" s="166"/>
      <c r="I21" s="168"/>
      <c r="J21" s="168"/>
    </row>
    <row r="22" spans="1:8" ht="10.5" customHeight="1">
      <c r="A22" s="169"/>
      <c r="B22" s="72"/>
      <c r="C22" s="72"/>
      <c r="D22" s="71"/>
      <c r="E22" s="72"/>
      <c r="F22" s="71"/>
      <c r="G22" s="72"/>
      <c r="H22" s="162"/>
    </row>
    <row r="23" spans="1:8" ht="12.75">
      <c r="A23" s="162" t="s">
        <v>484</v>
      </c>
      <c r="B23" s="162"/>
      <c r="C23" s="162"/>
      <c r="D23" s="163"/>
      <c r="E23" s="72"/>
      <c r="F23" s="71"/>
      <c r="G23" s="72"/>
      <c r="H23" s="72"/>
    </row>
    <row r="24" spans="1:8" ht="12.75">
      <c r="A24" s="170" t="s">
        <v>485</v>
      </c>
      <c r="B24" s="170"/>
      <c r="C24" s="170"/>
      <c r="D24" s="171">
        <v>7570271.39</v>
      </c>
      <c r="E24" s="72"/>
      <c r="F24" s="71"/>
      <c r="G24" s="72"/>
      <c r="H24" s="72"/>
    </row>
    <row r="25" spans="1:8" ht="12.75">
      <c r="A25" s="170" t="s">
        <v>486</v>
      </c>
      <c r="B25" s="170"/>
      <c r="C25" s="170"/>
      <c r="D25" s="171">
        <v>809561.05</v>
      </c>
      <c r="E25" s="72"/>
      <c r="F25" s="71"/>
      <c r="G25" s="72"/>
      <c r="H25" s="72"/>
    </row>
    <row r="26" spans="1:8" ht="12.75">
      <c r="A26" s="159" t="s">
        <v>487</v>
      </c>
      <c r="B26" s="159"/>
      <c r="C26" s="159"/>
      <c r="D26" s="161">
        <v>2496706.35</v>
      </c>
      <c r="E26" s="72"/>
      <c r="F26" s="71"/>
      <c r="G26" s="72"/>
      <c r="H26" s="72"/>
    </row>
    <row r="27" spans="1:8" ht="12.75">
      <c r="A27" s="170"/>
      <c r="B27" s="170"/>
      <c r="C27" s="170"/>
      <c r="D27" s="171"/>
      <c r="E27" s="72"/>
      <c r="F27" s="71"/>
      <c r="G27" s="72"/>
      <c r="H27" s="72"/>
    </row>
    <row r="28" spans="1:8" ht="12.75">
      <c r="A28" s="170" t="s">
        <v>124</v>
      </c>
      <c r="B28" s="170"/>
      <c r="C28" s="170"/>
      <c r="D28" s="163">
        <f>SUM(D24:D26)</f>
        <v>10876538.79</v>
      </c>
      <c r="E28" s="162"/>
      <c r="F28" s="163"/>
      <c r="G28" s="162"/>
      <c r="H28" s="166"/>
    </row>
    <row r="29" spans="1:8" ht="12.75">
      <c r="A29" s="170"/>
      <c r="B29" s="170"/>
      <c r="C29" s="170"/>
      <c r="D29" s="171"/>
      <c r="E29" s="162"/>
      <c r="F29" s="163"/>
      <c r="G29" s="162"/>
      <c r="H29" s="166"/>
    </row>
    <row r="30" spans="1:8" ht="9.75" customHeight="1">
      <c r="A30" s="72"/>
      <c r="B30" s="166"/>
      <c r="C30" s="72"/>
      <c r="D30" s="71"/>
      <c r="E30" s="72"/>
      <c r="F30" s="71"/>
      <c r="G30" s="72"/>
      <c r="H30" s="166"/>
    </row>
    <row r="31" spans="1:11" ht="12.75">
      <c r="A31" s="169" t="s">
        <v>488</v>
      </c>
      <c r="B31" s="172"/>
      <c r="C31" s="172"/>
      <c r="D31" s="172"/>
      <c r="E31" s="172"/>
      <c r="F31" s="173"/>
      <c r="G31" s="172"/>
      <c r="H31" s="166"/>
      <c r="K31" s="168"/>
    </row>
    <row r="32" spans="1:8" ht="12.75">
      <c r="A32" s="72"/>
      <c r="B32" s="166"/>
      <c r="C32" s="72"/>
      <c r="D32" s="72"/>
      <c r="E32" s="72"/>
      <c r="F32" s="71"/>
      <c r="G32" s="72"/>
      <c r="H32" s="166"/>
    </row>
    <row r="33" spans="1:8" ht="12.75">
      <c r="A33" s="72" t="s">
        <v>489</v>
      </c>
      <c r="B33" s="72"/>
      <c r="C33" s="72"/>
      <c r="D33" s="174"/>
      <c r="E33" s="175"/>
      <c r="F33" s="176">
        <v>15130296.55</v>
      </c>
      <c r="G33" s="72"/>
      <c r="H33" s="72"/>
    </row>
    <row r="34" spans="1:8" ht="12.75">
      <c r="A34" s="72" t="s">
        <v>490</v>
      </c>
      <c r="B34" s="72"/>
      <c r="C34" s="72"/>
      <c r="D34" s="71"/>
      <c r="E34" s="72"/>
      <c r="F34" s="165">
        <v>-114512.2</v>
      </c>
      <c r="G34" s="72"/>
      <c r="H34" s="166"/>
    </row>
    <row r="35" spans="1:8" ht="12.75">
      <c r="A35" s="72"/>
      <c r="B35" s="72"/>
      <c r="C35" s="72"/>
      <c r="D35" s="71"/>
      <c r="E35" s="72"/>
      <c r="F35" s="71"/>
      <c r="G35" s="72"/>
      <c r="H35" s="166"/>
    </row>
    <row r="36" spans="1:8" ht="12.75">
      <c r="A36" s="72" t="s">
        <v>491</v>
      </c>
      <c r="B36" s="72"/>
      <c r="C36" s="72"/>
      <c r="D36" s="71"/>
      <c r="E36" s="72"/>
      <c r="F36" s="163">
        <f>SUM(F33:F35)</f>
        <v>15015784.350000001</v>
      </c>
      <c r="G36" s="72"/>
      <c r="H36" s="166"/>
    </row>
    <row r="37" spans="1:8" ht="27.75" customHeight="1">
      <c r="A37" s="72" t="s">
        <v>492</v>
      </c>
      <c r="B37" s="72"/>
      <c r="C37" s="72"/>
      <c r="D37" s="72"/>
      <c r="E37" s="72"/>
      <c r="F37" s="71"/>
      <c r="G37" s="72"/>
      <c r="H37" s="166"/>
    </row>
    <row r="38" spans="1:9" ht="12.75">
      <c r="A38" s="72"/>
      <c r="B38" s="162"/>
      <c r="C38" s="72"/>
      <c r="D38" s="163"/>
      <c r="E38" s="177"/>
      <c r="F38" s="71"/>
      <c r="G38" s="178"/>
      <c r="H38" s="166"/>
      <c r="I38" s="72"/>
    </row>
    <row r="39" spans="1:8" ht="12.75">
      <c r="A39" s="72"/>
      <c r="B39" s="72"/>
      <c r="C39" s="72"/>
      <c r="D39" s="72"/>
      <c r="E39" s="72"/>
      <c r="F39" s="71"/>
      <c r="G39" s="72"/>
      <c r="H39" s="166"/>
    </row>
    <row r="40" spans="1:9" ht="12.75">
      <c r="A40" s="162" t="s">
        <v>493</v>
      </c>
      <c r="B40" s="162"/>
      <c r="C40" s="72"/>
      <c r="D40" s="163"/>
      <c r="E40" s="177"/>
      <c r="F40" s="71"/>
      <c r="G40" s="72"/>
      <c r="H40" s="166"/>
      <c r="I40" s="72"/>
    </row>
    <row r="41" spans="1:8" ht="12.75">
      <c r="A41" s="72" t="s">
        <v>494</v>
      </c>
      <c r="B41" s="72"/>
      <c r="C41" s="72"/>
      <c r="D41" s="174"/>
      <c r="E41" s="175"/>
      <c r="F41" s="163">
        <v>1605944.12</v>
      </c>
      <c r="G41" s="72"/>
      <c r="H41" s="166"/>
    </row>
    <row r="42" spans="1:8" ht="12.75">
      <c r="A42" s="72"/>
      <c r="B42" s="72"/>
      <c r="C42" s="72"/>
      <c r="D42" s="72"/>
      <c r="E42" s="72"/>
      <c r="F42" s="71"/>
      <c r="G42" s="72"/>
      <c r="H42" s="166"/>
    </row>
    <row r="43" spans="1:8" s="168" customFormat="1" ht="12.75">
      <c r="A43" s="166"/>
      <c r="B43" s="166"/>
      <c r="C43" s="166"/>
      <c r="D43" s="179"/>
      <c r="E43" s="166"/>
      <c r="F43" s="167"/>
      <c r="G43" s="166"/>
      <c r="H43" s="180"/>
    </row>
    <row r="44" spans="1:8" s="168" customFormat="1" ht="12.75">
      <c r="A44" s="166"/>
      <c r="B44" s="166"/>
      <c r="C44" s="166"/>
      <c r="D44" s="167"/>
      <c r="E44" s="166"/>
      <c r="F44" s="167"/>
      <c r="G44" s="166"/>
      <c r="H44" s="180"/>
    </row>
    <row r="45" spans="1:8" s="168" customFormat="1" ht="12.75">
      <c r="A45" s="166"/>
      <c r="B45" s="166"/>
      <c r="C45" s="166"/>
      <c r="D45" s="167"/>
      <c r="E45" s="166"/>
      <c r="F45" s="167"/>
      <c r="G45" s="166"/>
      <c r="H45" s="180"/>
    </row>
    <row r="46" spans="1:8" s="168" customFormat="1" ht="12.75">
      <c r="A46" s="166"/>
      <c r="B46" s="166"/>
      <c r="C46" s="166"/>
      <c r="D46" s="166"/>
      <c r="E46" s="166"/>
      <c r="F46" s="167"/>
      <c r="G46" s="166"/>
      <c r="H46" s="180"/>
    </row>
    <row r="47" spans="1:8" ht="12.75">
      <c r="A47" s="72"/>
      <c r="B47" s="72"/>
      <c r="C47" s="72"/>
      <c r="D47" s="166"/>
      <c r="E47" s="72"/>
      <c r="F47" s="71"/>
      <c r="G47" s="72"/>
      <c r="H47" s="166"/>
    </row>
    <row r="48" spans="1:8" ht="12.75">
      <c r="A48" s="72"/>
      <c r="B48" s="72"/>
      <c r="C48" s="72"/>
      <c r="D48" s="71"/>
      <c r="E48" s="72"/>
      <c r="F48" s="71"/>
      <c r="G48" s="72"/>
      <c r="H48" s="166"/>
    </row>
    <row r="49" spans="1:8" ht="12.75">
      <c r="A49" s="72"/>
      <c r="B49" s="72"/>
      <c r="C49" s="72"/>
      <c r="D49" s="72"/>
      <c r="E49" s="72"/>
      <c r="F49" s="71"/>
      <c r="G49" s="72"/>
      <c r="H49" s="166"/>
    </row>
    <row r="50" spans="1:8" ht="12.75">
      <c r="A50" s="72"/>
      <c r="B50" s="72"/>
      <c r="C50" s="72"/>
      <c r="D50" s="72"/>
      <c r="E50" s="72"/>
      <c r="F50" s="71"/>
      <c r="G50" s="72"/>
      <c r="H50" s="166"/>
    </row>
    <row r="51" spans="1:8" ht="12.75">
      <c r="A51" s="72"/>
      <c r="B51" s="72"/>
      <c r="C51" s="72"/>
      <c r="D51" s="72"/>
      <c r="E51" s="72"/>
      <c r="F51" s="71"/>
      <c r="G51" s="178"/>
      <c r="H51" s="166"/>
    </row>
    <row r="52" spans="1:9" ht="12.75">
      <c r="A52" s="72"/>
      <c r="B52" s="162"/>
      <c r="C52" s="72"/>
      <c r="D52" s="163"/>
      <c r="E52" s="177"/>
      <c r="F52" s="71"/>
      <c r="G52" s="72"/>
      <c r="H52" s="166"/>
      <c r="I52" s="72"/>
    </row>
    <row r="53" spans="1:8" ht="12.75">
      <c r="A53" s="72"/>
      <c r="B53" s="72"/>
      <c r="C53" s="72"/>
      <c r="D53" s="167"/>
      <c r="E53" s="72"/>
      <c r="F53" s="71"/>
      <c r="G53" s="72"/>
      <c r="H53" s="166"/>
    </row>
    <row r="54" spans="1:8" ht="12.75">
      <c r="A54" s="72"/>
      <c r="B54" s="72"/>
      <c r="C54" s="72"/>
      <c r="D54" s="167"/>
      <c r="E54" s="72"/>
      <c r="F54" s="71"/>
      <c r="G54" s="72"/>
      <c r="H54" s="166"/>
    </row>
    <row r="55" spans="1:8" ht="12.75">
      <c r="A55" s="72"/>
      <c r="B55" s="72"/>
      <c r="C55" s="72"/>
      <c r="D55" s="167"/>
      <c r="E55" s="72"/>
      <c r="F55" s="71"/>
      <c r="G55" s="72"/>
      <c r="H55" s="166"/>
    </row>
    <row r="56" spans="1:8" ht="12.75">
      <c r="A56" s="72"/>
      <c r="B56" s="72"/>
      <c r="C56" s="72"/>
      <c r="D56" s="71"/>
      <c r="E56" s="72"/>
      <c r="F56" s="71"/>
      <c r="G56" s="72"/>
      <c r="H56" s="166"/>
    </row>
    <row r="57" spans="1:8" ht="12.75">
      <c r="A57" s="72"/>
      <c r="B57" s="72"/>
      <c r="C57" s="72"/>
      <c r="D57" s="71"/>
      <c r="E57" s="72"/>
      <c r="F57" s="71"/>
      <c r="G57" s="72"/>
      <c r="H57" s="166"/>
    </row>
    <row r="58" spans="1:8" ht="12.75">
      <c r="A58" s="72"/>
      <c r="B58" s="72"/>
      <c r="C58" s="72"/>
      <c r="D58" s="72"/>
      <c r="E58" s="72"/>
      <c r="F58" s="71"/>
      <c r="G58" s="72"/>
      <c r="H58" s="166"/>
    </row>
    <row r="59" spans="1:8" ht="12.75">
      <c r="A59" s="72"/>
      <c r="B59" s="72"/>
      <c r="C59" s="72"/>
      <c r="D59" s="72"/>
      <c r="E59" s="72"/>
      <c r="F59" s="71"/>
      <c r="G59" s="72"/>
      <c r="H59" s="166"/>
    </row>
    <row r="60" spans="1:8" ht="12.75">
      <c r="A60" s="72"/>
      <c r="B60" s="72"/>
      <c r="C60" s="72"/>
      <c r="D60" s="72"/>
      <c r="E60" s="72"/>
      <c r="F60" s="71"/>
      <c r="G60" s="72"/>
      <c r="H60" s="166"/>
    </row>
    <row r="61" spans="1:8" ht="12.75">
      <c r="A61" s="72"/>
      <c r="B61" s="72"/>
      <c r="C61" s="72"/>
      <c r="D61" s="72"/>
      <c r="E61" s="72"/>
      <c r="F61" s="71"/>
      <c r="G61" s="72"/>
      <c r="H61" s="166"/>
    </row>
    <row r="62" spans="1:8" ht="12.75">
      <c r="A62" s="72"/>
      <c r="B62" s="72"/>
      <c r="C62" s="72"/>
      <c r="D62" s="71"/>
      <c r="E62" s="72"/>
      <c r="F62" s="71"/>
      <c r="G62" s="72"/>
      <c r="H62" s="166"/>
    </row>
    <row r="63" spans="1:8" ht="12.75">
      <c r="A63" s="72"/>
      <c r="B63" s="72"/>
      <c r="C63" s="72"/>
      <c r="D63" s="72"/>
      <c r="E63" s="72"/>
      <c r="F63" s="71"/>
      <c r="G63" s="72"/>
      <c r="H63" s="166"/>
    </row>
    <row r="64" spans="1:8" ht="12.75">
      <c r="A64" s="72"/>
      <c r="B64" s="72"/>
      <c r="C64" s="72"/>
      <c r="D64" s="72"/>
      <c r="E64" s="72"/>
      <c r="F64" s="71"/>
      <c r="G64" s="72"/>
      <c r="H64" s="166"/>
    </row>
    <row r="65" spans="1:8" ht="12.75">
      <c r="A65" s="72"/>
      <c r="B65" s="72"/>
      <c r="C65" s="72"/>
      <c r="D65" s="72"/>
      <c r="E65" s="72"/>
      <c r="F65" s="71"/>
      <c r="G65" s="72"/>
      <c r="H65" s="166"/>
    </row>
    <row r="66" spans="1:8" ht="12.75">
      <c r="A66" s="72"/>
      <c r="B66" s="72"/>
      <c r="C66" s="72"/>
      <c r="D66" s="72"/>
      <c r="E66" s="72"/>
      <c r="F66" s="71"/>
      <c r="G66" s="72"/>
      <c r="H66" s="166"/>
    </row>
    <row r="67" spans="1:8" ht="12.75">
      <c r="A67" s="72"/>
      <c r="B67" s="72"/>
      <c r="C67" s="72"/>
      <c r="D67" s="72"/>
      <c r="E67" s="72"/>
      <c r="F67" s="71"/>
      <c r="G67" s="72"/>
      <c r="H67" s="166"/>
    </row>
    <row r="68" spans="1:8" ht="12.75">
      <c r="A68" s="72"/>
      <c r="B68" s="72"/>
      <c r="C68" s="72"/>
      <c r="D68" s="72"/>
      <c r="E68" s="72"/>
      <c r="F68" s="71"/>
      <c r="G68" s="72"/>
      <c r="H68" s="166"/>
    </row>
    <row r="69" spans="1:8" ht="12.75">
      <c r="A69" s="72"/>
      <c r="B69" s="72"/>
      <c r="C69" s="72"/>
      <c r="D69" s="72"/>
      <c r="E69" s="72"/>
      <c r="F69" s="71"/>
      <c r="G69" s="72"/>
      <c r="H69" s="166"/>
    </row>
    <row r="70" spans="1:8" ht="12.75">
      <c r="A70" s="72"/>
      <c r="B70" s="72"/>
      <c r="C70" s="72"/>
      <c r="D70" s="72"/>
      <c r="E70" s="72"/>
      <c r="F70" s="71"/>
      <c r="G70" s="72"/>
      <c r="H70" s="166"/>
    </row>
    <row r="71" spans="1:9" ht="12.75">
      <c r="A71" s="72"/>
      <c r="B71" s="162"/>
      <c r="C71" s="72"/>
      <c r="D71" s="71"/>
      <c r="E71" s="72"/>
      <c r="F71" s="163"/>
      <c r="G71" s="72"/>
      <c r="H71" s="162"/>
      <c r="I71" s="72"/>
    </row>
    <row r="72" spans="1:8" ht="12.75">
      <c r="A72" s="72"/>
      <c r="B72" s="166"/>
      <c r="C72" s="72"/>
      <c r="D72" s="71"/>
      <c r="E72" s="72"/>
      <c r="F72" s="71"/>
      <c r="G72" s="72"/>
      <c r="H72" s="166"/>
    </row>
    <row r="73" spans="1:8" ht="12.75">
      <c r="A73" s="72"/>
      <c r="B73" s="72"/>
      <c r="C73" s="72"/>
      <c r="D73" s="72"/>
      <c r="E73" s="72"/>
      <c r="F73" s="71"/>
      <c r="G73" s="72"/>
      <c r="H73" s="166"/>
    </row>
    <row r="74" spans="1:8" ht="12.75">
      <c r="A74" s="72"/>
      <c r="B74" s="72"/>
      <c r="C74" s="72"/>
      <c r="D74" s="72"/>
      <c r="E74" s="72"/>
      <c r="F74" s="71"/>
      <c r="G74" s="72"/>
      <c r="H74" s="166"/>
    </row>
    <row r="75" spans="1:8" ht="12.75">
      <c r="A75" s="72"/>
      <c r="B75" s="72"/>
      <c r="C75" s="72"/>
      <c r="D75" s="71"/>
      <c r="E75" s="72"/>
      <c r="F75" s="163"/>
      <c r="G75" s="72"/>
      <c r="H75" s="72"/>
    </row>
    <row r="76" spans="1:8" ht="12.75">
      <c r="A76" s="72"/>
      <c r="B76" s="162"/>
      <c r="C76" s="72"/>
      <c r="D76" s="163"/>
      <c r="E76" s="181"/>
      <c r="F76" s="182"/>
      <c r="G76" s="72"/>
      <c r="H76" s="162"/>
    </row>
    <row r="77" spans="1:9" ht="12.75">
      <c r="A77" s="72"/>
      <c r="B77" s="162"/>
      <c r="C77" s="72"/>
      <c r="D77" s="163"/>
      <c r="E77" s="72"/>
      <c r="F77" s="163"/>
      <c r="G77" s="72"/>
      <c r="H77" s="164"/>
      <c r="I77" s="72"/>
    </row>
    <row r="78" spans="1:8" ht="12.75">
      <c r="A78" s="72"/>
      <c r="B78" s="166"/>
      <c r="C78" s="72"/>
      <c r="D78" s="174"/>
      <c r="E78" s="166"/>
      <c r="F78" s="71"/>
      <c r="G78" s="72"/>
      <c r="H78" s="72"/>
    </row>
    <row r="79" spans="1:8" ht="12.75">
      <c r="A79" s="72"/>
      <c r="B79" s="72"/>
      <c r="C79" s="72"/>
      <c r="D79" s="174"/>
      <c r="E79" s="166"/>
      <c r="F79" s="71"/>
      <c r="G79" s="72"/>
      <c r="H79" s="72"/>
    </row>
    <row r="80" spans="1:8" ht="12.75">
      <c r="A80" s="72"/>
      <c r="B80" s="72"/>
      <c r="C80" s="72"/>
      <c r="D80" s="71"/>
      <c r="E80" s="72"/>
      <c r="F80" s="71"/>
      <c r="G80" s="72"/>
      <c r="H80" s="72"/>
    </row>
    <row r="81" spans="1:8" ht="12.75">
      <c r="A81" s="72"/>
      <c r="B81" s="72"/>
      <c r="C81" s="72"/>
      <c r="D81" s="71"/>
      <c r="E81" s="72"/>
      <c r="F81" s="71"/>
      <c r="G81" s="72"/>
      <c r="H81" s="72"/>
    </row>
    <row r="82" spans="1:8" ht="12.75">
      <c r="A82" s="72"/>
      <c r="B82" s="72"/>
      <c r="C82" s="72"/>
      <c r="D82" s="71"/>
      <c r="E82" s="72"/>
      <c r="F82" s="71"/>
      <c r="G82" s="72"/>
      <c r="H82" s="72"/>
    </row>
    <row r="83" spans="1:8" ht="12.75">
      <c r="A83" s="72"/>
      <c r="B83" s="72"/>
      <c r="C83" s="72"/>
      <c r="D83" s="72"/>
      <c r="E83" s="72"/>
      <c r="F83" s="72"/>
      <c r="G83" s="72"/>
      <c r="H83" s="72"/>
    </row>
    <row r="84" spans="1:8" ht="12.75">
      <c r="A84" s="72"/>
      <c r="B84" s="72"/>
      <c r="C84" s="72"/>
      <c r="D84" s="72"/>
      <c r="E84" s="72"/>
      <c r="F84" s="72"/>
      <c r="G84" s="72"/>
      <c r="H84" s="72"/>
    </row>
    <row r="85" spans="1:8" ht="12.75">
      <c r="A85" s="72"/>
      <c r="B85" s="72"/>
      <c r="C85" s="72"/>
      <c r="D85" s="72"/>
      <c r="E85" s="72"/>
      <c r="F85" s="72"/>
      <c r="G85" s="72"/>
      <c r="H85" s="72"/>
    </row>
    <row r="86" spans="1:8" ht="12.75">
      <c r="A86" s="72"/>
      <c r="B86" s="72"/>
      <c r="C86" s="72"/>
      <c r="D86" s="72"/>
      <c r="E86" s="72"/>
      <c r="F86" s="72"/>
      <c r="G86" s="72"/>
      <c r="H86" s="72"/>
    </row>
    <row r="87" spans="1:8" ht="12.75">
      <c r="A87" s="72"/>
      <c r="B87" s="72"/>
      <c r="C87" s="72"/>
      <c r="D87" s="72"/>
      <c r="E87" s="72"/>
      <c r="F87" s="72"/>
      <c r="G87" s="72"/>
      <c r="H87" s="72"/>
    </row>
    <row r="88" spans="1:8" ht="12.75">
      <c r="A88" s="72"/>
      <c r="B88" s="72"/>
      <c r="C88" s="72"/>
      <c r="D88" s="72"/>
      <c r="E88" s="72"/>
      <c r="F88" s="72"/>
      <c r="G88" s="72"/>
      <c r="H88" s="72"/>
    </row>
    <row r="89" spans="1:8" ht="12.75">
      <c r="A89" s="72"/>
      <c r="B89" s="72"/>
      <c r="C89" s="72"/>
      <c r="D89" s="72"/>
      <c r="E89" s="72"/>
      <c r="F89" s="72"/>
      <c r="G89" s="72"/>
      <c r="H89" s="72"/>
    </row>
    <row r="90" spans="1:8" ht="12.75">
      <c r="A90" s="72"/>
      <c r="B90" s="72"/>
      <c r="C90" s="72"/>
      <c r="D90" s="72"/>
      <c r="E90" s="72"/>
      <c r="F90" s="72"/>
      <c r="G90" s="72"/>
      <c r="H90" s="72"/>
    </row>
    <row r="91" spans="1:8" ht="12.75">
      <c r="A91" s="72"/>
      <c r="B91" s="72"/>
      <c r="C91" s="72"/>
      <c r="D91" s="72"/>
      <c r="E91" s="72"/>
      <c r="F91" s="72"/>
      <c r="G91" s="72"/>
      <c r="H91" s="72"/>
    </row>
    <row r="92" spans="1:8" ht="12.75">
      <c r="A92" s="72"/>
      <c r="B92" s="72"/>
      <c r="C92" s="72"/>
      <c r="D92" s="72"/>
      <c r="E92" s="72"/>
      <c r="F92" s="72"/>
      <c r="G92" s="72"/>
      <c r="H92" s="72"/>
    </row>
    <row r="93" spans="1:8" ht="12.75">
      <c r="A93" s="72"/>
      <c r="B93" s="72"/>
      <c r="C93" s="72"/>
      <c r="D93" s="72"/>
      <c r="E93" s="72"/>
      <c r="F93" s="72"/>
      <c r="G93" s="72"/>
      <c r="H93" s="72"/>
    </row>
    <row r="94" spans="1:8" ht="12.75">
      <c r="A94" s="72"/>
      <c r="B94" s="72"/>
      <c r="C94" s="72"/>
      <c r="D94" s="72"/>
      <c r="E94" s="72"/>
      <c r="F94" s="72"/>
      <c r="G94" s="72"/>
      <c r="H94" s="72"/>
    </row>
    <row r="95" spans="1:8" ht="12.75">
      <c r="A95" s="72"/>
      <c r="B95" s="72"/>
      <c r="C95" s="72"/>
      <c r="D95" s="72"/>
      <c r="E95" s="72"/>
      <c r="F95" s="72"/>
      <c r="G95" s="72"/>
      <c r="H95" s="72"/>
    </row>
    <row r="96" spans="1:8" ht="12.75">
      <c r="A96" s="72"/>
      <c r="B96" s="72"/>
      <c r="C96" s="72"/>
      <c r="D96" s="72"/>
      <c r="E96" s="72"/>
      <c r="F96" s="72"/>
      <c r="G96" s="72"/>
      <c r="H96" s="72"/>
    </row>
    <row r="97" spans="1:8" ht="12.75">
      <c r="A97" s="72"/>
      <c r="B97" s="72"/>
      <c r="C97" s="72"/>
      <c r="D97" s="72"/>
      <c r="E97" s="72"/>
      <c r="F97" s="72"/>
      <c r="G97" s="72"/>
      <c r="H97" s="72"/>
    </row>
    <row r="98" spans="1:8" ht="12.75">
      <c r="A98" s="72"/>
      <c r="B98" s="72"/>
      <c r="C98" s="72"/>
      <c r="D98" s="72"/>
      <c r="E98" s="72"/>
      <c r="F98" s="72"/>
      <c r="G98" s="72"/>
      <c r="H98" s="72"/>
    </row>
    <row r="99" spans="1:8" ht="12.75">
      <c r="A99" s="72"/>
      <c r="B99" s="72"/>
      <c r="C99" s="72"/>
      <c r="D99" s="72"/>
      <c r="E99" s="72"/>
      <c r="F99" s="72"/>
      <c r="G99" s="72"/>
      <c r="H99" s="72"/>
    </row>
    <row r="100" spans="1:8" ht="12.75">
      <c r="A100" s="72"/>
      <c r="B100" s="72"/>
      <c r="C100" s="72"/>
      <c r="D100" s="72"/>
      <c r="E100" s="72"/>
      <c r="F100" s="72"/>
      <c r="G100" s="72"/>
      <c r="H100" s="72"/>
    </row>
    <row r="101" spans="1:8" ht="12.75">
      <c r="A101" s="72"/>
      <c r="B101" s="72"/>
      <c r="C101" s="72"/>
      <c r="D101" s="72"/>
      <c r="E101" s="72"/>
      <c r="F101" s="72"/>
      <c r="G101" s="72"/>
      <c r="H101" s="72"/>
    </row>
    <row r="102" spans="1:8" ht="12.75">
      <c r="A102" s="72"/>
      <c r="B102" s="72"/>
      <c r="C102" s="72"/>
      <c r="D102" s="72"/>
      <c r="E102" s="72"/>
      <c r="F102" s="72"/>
      <c r="G102" s="72"/>
      <c r="H102" s="72"/>
    </row>
    <row r="103" spans="1:8" ht="12.75">
      <c r="A103" s="72"/>
      <c r="B103" s="72"/>
      <c r="C103" s="72"/>
      <c r="D103" s="72"/>
      <c r="E103" s="72"/>
      <c r="F103" s="72"/>
      <c r="G103" s="72"/>
      <c r="H103" s="72"/>
    </row>
    <row r="104" spans="1:8" ht="12.75">
      <c r="A104" s="72"/>
      <c r="B104" s="72"/>
      <c r="C104" s="72"/>
      <c r="D104" s="72"/>
      <c r="E104" s="72"/>
      <c r="F104" s="72"/>
      <c r="G104" s="72"/>
      <c r="H104" s="72"/>
    </row>
    <row r="105" spans="1:8" ht="12.75">
      <c r="A105" s="72"/>
      <c r="B105" s="72"/>
      <c r="C105" s="72"/>
      <c r="D105" s="72"/>
      <c r="E105" s="72"/>
      <c r="F105" s="72"/>
      <c r="G105" s="72"/>
      <c r="H105" s="72"/>
    </row>
    <row r="106" spans="1:8" ht="12.75">
      <c r="A106" s="72"/>
      <c r="B106" s="72"/>
      <c r="C106" s="72"/>
      <c r="D106" s="72"/>
      <c r="E106" s="72"/>
      <c r="F106" s="72"/>
      <c r="G106" s="72"/>
      <c r="H106" s="72"/>
    </row>
    <row r="107" spans="1:8" ht="12.75">
      <c r="A107" s="72"/>
      <c r="B107" s="72"/>
      <c r="C107" s="72"/>
      <c r="D107" s="72"/>
      <c r="E107" s="72"/>
      <c r="F107" s="72"/>
      <c r="G107" s="72"/>
      <c r="H107" s="72"/>
    </row>
    <row r="108" spans="1:8" ht="12.75">
      <c r="A108" s="72"/>
      <c r="B108" s="72"/>
      <c r="C108" s="72"/>
      <c r="D108" s="72"/>
      <c r="E108" s="72"/>
      <c r="F108" s="72"/>
      <c r="G108" s="72"/>
      <c r="H108" s="72"/>
    </row>
    <row r="109" spans="1:8" ht="12.75">
      <c r="A109" s="72"/>
      <c r="B109" s="72"/>
      <c r="C109" s="72"/>
      <c r="D109" s="72"/>
      <c r="E109" s="72"/>
      <c r="F109" s="72"/>
      <c r="G109" s="72"/>
      <c r="H109" s="72"/>
    </row>
    <row r="110" spans="1:8" ht="12.75">
      <c r="A110" s="72"/>
      <c r="B110" s="72"/>
      <c r="C110" s="72"/>
      <c r="D110" s="72"/>
      <c r="E110" s="72"/>
      <c r="F110" s="72"/>
      <c r="G110" s="72"/>
      <c r="H110" s="72"/>
    </row>
    <row r="111" spans="1:8" ht="12.75">
      <c r="A111" s="72"/>
      <c r="B111" s="72"/>
      <c r="C111" s="72"/>
      <c r="D111" s="72"/>
      <c r="E111" s="72"/>
      <c r="F111" s="72"/>
      <c r="G111" s="72"/>
      <c r="H111" s="72"/>
    </row>
    <row r="112" spans="1:8" ht="12.75">
      <c r="A112" s="72"/>
      <c r="B112" s="72"/>
      <c r="C112" s="72"/>
      <c r="D112" s="72"/>
      <c r="E112" s="72"/>
      <c r="F112" s="72"/>
      <c r="G112" s="72"/>
      <c r="H112" s="72"/>
    </row>
    <row r="113" spans="1:8" ht="12.75">
      <c r="A113" s="72"/>
      <c r="B113" s="72"/>
      <c r="C113" s="72"/>
      <c r="D113" s="72"/>
      <c r="E113" s="72"/>
      <c r="F113" s="72"/>
      <c r="G113" s="72"/>
      <c r="H113" s="72"/>
    </row>
    <row r="114" spans="1:8" ht="12.75">
      <c r="A114" s="72"/>
      <c r="B114" s="72"/>
      <c r="C114" s="72"/>
      <c r="D114" s="72"/>
      <c r="E114" s="72"/>
      <c r="F114" s="72"/>
      <c r="G114" s="72"/>
      <c r="H114" s="72"/>
    </row>
    <row r="115" spans="1:8" ht="12.75">
      <c r="A115" s="72"/>
      <c r="B115" s="72"/>
      <c r="C115" s="72"/>
      <c r="D115" s="72"/>
      <c r="E115" s="72"/>
      <c r="F115" s="72"/>
      <c r="G115" s="72"/>
      <c r="H115" s="72"/>
    </row>
    <row r="116" spans="1:8" ht="12.75">
      <c r="A116" s="72"/>
      <c r="B116" s="72"/>
      <c r="C116" s="72"/>
      <c r="D116" s="72"/>
      <c r="E116" s="72"/>
      <c r="F116" s="72"/>
      <c r="G116" s="72"/>
      <c r="H116" s="72"/>
    </row>
    <row r="117" spans="1:8" ht="12.75">
      <c r="A117" s="72"/>
      <c r="B117" s="72"/>
      <c r="C117" s="72"/>
      <c r="D117" s="72"/>
      <c r="E117" s="72"/>
      <c r="F117" s="72"/>
      <c r="G117" s="72"/>
      <c r="H117" s="72"/>
    </row>
    <row r="118" spans="1:8" ht="12.75">
      <c r="A118" s="72"/>
      <c r="B118" s="72"/>
      <c r="C118" s="72"/>
      <c r="D118" s="72"/>
      <c r="E118" s="72"/>
      <c r="F118" s="72"/>
      <c r="G118" s="72"/>
      <c r="H118" s="72"/>
    </row>
    <row r="119" spans="1:8" ht="12.75">
      <c r="A119" s="72"/>
      <c r="B119" s="72"/>
      <c r="C119" s="72"/>
      <c r="D119" s="72"/>
      <c r="E119" s="72"/>
      <c r="F119" s="72"/>
      <c r="G119" s="72"/>
      <c r="H119" s="72"/>
    </row>
    <row r="120" spans="1:8" ht="12.75">
      <c r="A120" s="72"/>
      <c r="B120" s="72"/>
      <c r="C120" s="72"/>
      <c r="D120" s="72"/>
      <c r="E120" s="72"/>
      <c r="F120" s="72"/>
      <c r="G120" s="72"/>
      <c r="H120" s="72"/>
    </row>
    <row r="121" spans="1:8" ht="12.75">
      <c r="A121" s="72"/>
      <c r="B121" s="72"/>
      <c r="C121" s="72"/>
      <c r="D121" s="72"/>
      <c r="E121" s="72"/>
      <c r="F121" s="72"/>
      <c r="G121" s="72"/>
      <c r="H121" s="72"/>
    </row>
    <row r="122" spans="1:8" ht="12.75">
      <c r="A122" s="72"/>
      <c r="B122" s="72"/>
      <c r="C122" s="72"/>
      <c r="D122" s="72"/>
      <c r="E122" s="72"/>
      <c r="F122" s="72"/>
      <c r="G122" s="72"/>
      <c r="H122" s="72"/>
    </row>
    <row r="123" spans="1:8" ht="12.75">
      <c r="A123" s="72"/>
      <c r="B123" s="72"/>
      <c r="C123" s="72"/>
      <c r="D123" s="72"/>
      <c r="E123" s="72"/>
      <c r="F123" s="72"/>
      <c r="G123" s="72"/>
      <c r="H123" s="72"/>
    </row>
    <row r="124" spans="1:8" ht="12.75">
      <c r="A124" s="72"/>
      <c r="B124" s="72"/>
      <c r="C124" s="72"/>
      <c r="D124" s="72"/>
      <c r="E124" s="72"/>
      <c r="F124" s="72"/>
      <c r="G124" s="72"/>
      <c r="H124" s="72"/>
    </row>
    <row r="125" spans="1:8" ht="12.75">
      <c r="A125" s="72"/>
      <c r="B125" s="72"/>
      <c r="C125" s="72"/>
      <c r="D125" s="72"/>
      <c r="E125" s="72"/>
      <c r="F125" s="72"/>
      <c r="G125" s="72"/>
      <c r="H125" s="72"/>
    </row>
    <row r="126" spans="1:8" ht="12.75">
      <c r="A126" s="72"/>
      <c r="B126" s="72"/>
      <c r="C126" s="72"/>
      <c r="D126" s="72"/>
      <c r="E126" s="72"/>
      <c r="F126" s="72"/>
      <c r="G126" s="72"/>
      <c r="H126" s="72"/>
    </row>
    <row r="127" spans="1:8" ht="12.75">
      <c r="A127" s="72"/>
      <c r="B127" s="72"/>
      <c r="C127" s="72"/>
      <c r="D127" s="72"/>
      <c r="E127" s="72"/>
      <c r="F127" s="72"/>
      <c r="G127" s="72"/>
      <c r="H127" s="72"/>
    </row>
    <row r="128" spans="1:8" ht="12.75">
      <c r="A128" s="72"/>
      <c r="B128" s="72"/>
      <c r="C128" s="72"/>
      <c r="D128" s="72"/>
      <c r="E128" s="72"/>
      <c r="F128" s="72"/>
      <c r="G128" s="72"/>
      <c r="H128" s="72"/>
    </row>
    <row r="129" spans="1:8" ht="12.75">
      <c r="A129" s="72"/>
      <c r="B129" s="72"/>
      <c r="C129" s="72"/>
      <c r="D129" s="72"/>
      <c r="E129" s="72"/>
      <c r="F129" s="72"/>
      <c r="G129" s="72"/>
      <c r="H129" s="72"/>
    </row>
    <row r="130" spans="1:8" ht="12.75">
      <c r="A130" s="72"/>
      <c r="B130" s="72"/>
      <c r="C130" s="72"/>
      <c r="D130" s="72"/>
      <c r="E130" s="72"/>
      <c r="F130" s="72"/>
      <c r="G130" s="72"/>
      <c r="H130" s="72"/>
    </row>
    <row r="131" spans="1:8" ht="12.75">
      <c r="A131" s="72"/>
      <c r="B131" s="72"/>
      <c r="C131" s="72"/>
      <c r="D131" s="72"/>
      <c r="E131" s="72"/>
      <c r="F131" s="72"/>
      <c r="G131" s="72"/>
      <c r="H131" s="72"/>
    </row>
    <row r="132" spans="1:8" ht="12.75">
      <c r="A132" s="72"/>
      <c r="B132" s="72"/>
      <c r="C132" s="72"/>
      <c r="D132" s="72"/>
      <c r="E132" s="72"/>
      <c r="F132" s="72"/>
      <c r="G132" s="72"/>
      <c r="H132" s="72"/>
    </row>
    <row r="133" spans="1:8" ht="12.75">
      <c r="A133" s="72"/>
      <c r="B133" s="72"/>
      <c r="C133" s="72"/>
      <c r="D133" s="72"/>
      <c r="E133" s="72"/>
      <c r="F133" s="72"/>
      <c r="G133" s="72"/>
      <c r="H133" s="72"/>
    </row>
    <row r="134" spans="1:8" ht="12.75">
      <c r="A134" s="72"/>
      <c r="B134" s="72"/>
      <c r="C134" s="72"/>
      <c r="D134" s="72"/>
      <c r="E134" s="72"/>
      <c r="F134" s="72"/>
      <c r="G134" s="72"/>
      <c r="H134" s="72"/>
    </row>
    <row r="135" spans="1:8" ht="12.75">
      <c r="A135" s="72"/>
      <c r="B135" s="72"/>
      <c r="C135" s="72"/>
      <c r="D135" s="72"/>
      <c r="E135" s="72"/>
      <c r="F135" s="72"/>
      <c r="G135" s="72"/>
      <c r="H135" s="72"/>
    </row>
    <row r="136" spans="1:8" ht="12.75">
      <c r="A136" s="72"/>
      <c r="B136" s="72"/>
      <c r="C136" s="72"/>
      <c r="D136" s="72"/>
      <c r="E136" s="72"/>
      <c r="F136" s="72"/>
      <c r="G136" s="72"/>
      <c r="H136" s="72"/>
    </row>
    <row r="137" spans="1:8" ht="12.75">
      <c r="A137" s="72"/>
      <c r="B137" s="72"/>
      <c r="C137" s="72"/>
      <c r="D137" s="72"/>
      <c r="E137" s="72"/>
      <c r="F137" s="72"/>
      <c r="G137" s="72"/>
      <c r="H137" s="72"/>
    </row>
    <row r="138" spans="1:8" ht="12.75">
      <c r="A138" s="72"/>
      <c r="B138" s="72"/>
      <c r="C138" s="72"/>
      <c r="D138" s="72"/>
      <c r="E138" s="72"/>
      <c r="F138" s="72"/>
      <c r="G138" s="72"/>
      <c r="H138" s="72"/>
    </row>
    <row r="139" spans="1:8" ht="12.75">
      <c r="A139" s="72"/>
      <c r="B139" s="72"/>
      <c r="C139" s="72"/>
      <c r="D139" s="72"/>
      <c r="E139" s="72"/>
      <c r="F139" s="72"/>
      <c r="G139" s="72"/>
      <c r="H139" s="72"/>
    </row>
    <row r="140" spans="1:8" ht="12.75">
      <c r="A140" s="72"/>
      <c r="B140" s="72"/>
      <c r="C140" s="72"/>
      <c r="D140" s="72"/>
      <c r="E140" s="72"/>
      <c r="F140" s="72"/>
      <c r="G140" s="72"/>
      <c r="H140" s="72"/>
    </row>
    <row r="141" spans="1:8" ht="12.75">
      <c r="A141" s="72"/>
      <c r="B141" s="72"/>
      <c r="C141" s="72"/>
      <c r="D141" s="72"/>
      <c r="E141" s="72"/>
      <c r="F141" s="72"/>
      <c r="G141" s="72"/>
      <c r="H141" s="72"/>
    </row>
    <row r="142" spans="1:8" ht="12.75">
      <c r="A142" s="72"/>
      <c r="B142" s="72"/>
      <c r="C142" s="72"/>
      <c r="D142" s="72"/>
      <c r="E142" s="72"/>
      <c r="F142" s="72"/>
      <c r="G142" s="72"/>
      <c r="H142" s="72"/>
    </row>
    <row r="143" spans="1:8" ht="12.75">
      <c r="A143" s="72"/>
      <c r="B143" s="72"/>
      <c r="C143" s="72"/>
      <c r="D143" s="72"/>
      <c r="E143" s="72"/>
      <c r="F143" s="72"/>
      <c r="G143" s="72"/>
      <c r="H143" s="72"/>
    </row>
    <row r="144" spans="1:8" ht="12.75">
      <c r="A144" s="72"/>
      <c r="B144" s="72"/>
      <c r="C144" s="72"/>
      <c r="D144" s="72"/>
      <c r="E144" s="72"/>
      <c r="F144" s="72"/>
      <c r="G144" s="72"/>
      <c r="H144" s="72"/>
    </row>
    <row r="145" spans="1:8" ht="12.75">
      <c r="A145" s="72"/>
      <c r="B145" s="72"/>
      <c r="C145" s="72"/>
      <c r="D145" s="72"/>
      <c r="E145" s="72"/>
      <c r="F145" s="72"/>
      <c r="G145" s="72"/>
      <c r="H145" s="72"/>
    </row>
    <row r="146" spans="1:8" ht="12.75">
      <c r="A146" s="72"/>
      <c r="B146" s="72"/>
      <c r="C146" s="72"/>
      <c r="D146" s="72"/>
      <c r="E146" s="72"/>
      <c r="F146" s="72"/>
      <c r="G146" s="72"/>
      <c r="H146" s="72"/>
    </row>
    <row r="147" spans="1:8" ht="12.75">
      <c r="A147" s="72"/>
      <c r="B147" s="72"/>
      <c r="C147" s="72"/>
      <c r="D147" s="72"/>
      <c r="E147" s="72"/>
      <c r="F147" s="72"/>
      <c r="G147" s="72"/>
      <c r="H147" s="72"/>
    </row>
    <row r="148" spans="1:8" ht="12.75">
      <c r="A148" s="72"/>
      <c r="B148" s="72"/>
      <c r="C148" s="72"/>
      <c r="D148" s="72"/>
      <c r="E148" s="72"/>
      <c r="F148" s="72"/>
      <c r="G148" s="72"/>
      <c r="H148" s="72"/>
    </row>
    <row r="149" spans="1:8" ht="12.75">
      <c r="A149" s="72"/>
      <c r="B149" s="72"/>
      <c r="C149" s="72"/>
      <c r="D149" s="72"/>
      <c r="E149" s="72"/>
      <c r="F149" s="72"/>
      <c r="G149" s="72"/>
      <c r="H149" s="72"/>
    </row>
    <row r="150" spans="1:8" ht="12.75">
      <c r="A150" s="72"/>
      <c r="B150" s="72"/>
      <c r="C150" s="72"/>
      <c r="D150" s="72"/>
      <c r="E150" s="72"/>
      <c r="F150" s="72"/>
      <c r="G150" s="72"/>
      <c r="H150" s="72"/>
    </row>
    <row r="151" spans="1:8" ht="12.75">
      <c r="A151" s="72"/>
      <c r="B151" s="72"/>
      <c r="C151" s="72"/>
      <c r="D151" s="72"/>
      <c r="E151" s="72"/>
      <c r="F151" s="72"/>
      <c r="G151" s="72"/>
      <c r="H151" s="72"/>
    </row>
    <row r="152" spans="1:8" ht="12.75">
      <c r="A152" s="72"/>
      <c r="B152" s="72"/>
      <c r="C152" s="72"/>
      <c r="D152" s="72"/>
      <c r="E152" s="72"/>
      <c r="F152" s="72"/>
      <c r="G152" s="72"/>
      <c r="H152" s="72"/>
    </row>
    <row r="153" spans="1:8" ht="12.75">
      <c r="A153" s="72"/>
      <c r="B153" s="72"/>
      <c r="C153" s="72"/>
      <c r="D153" s="72"/>
      <c r="E153" s="72"/>
      <c r="F153" s="72"/>
      <c r="G153" s="72"/>
      <c r="H153" s="72"/>
    </row>
    <row r="154" spans="1:8" ht="12.75">
      <c r="A154" s="72"/>
      <c r="B154" s="72"/>
      <c r="C154" s="72"/>
      <c r="D154" s="72"/>
      <c r="E154" s="72"/>
      <c r="F154" s="72"/>
      <c r="G154" s="72"/>
      <c r="H154" s="72"/>
    </row>
    <row r="155" spans="1:8" ht="12.75">
      <c r="A155" s="72"/>
      <c r="B155" s="72"/>
      <c r="C155" s="72"/>
      <c r="D155" s="72"/>
      <c r="E155" s="72"/>
      <c r="F155" s="72"/>
      <c r="G155" s="72"/>
      <c r="H155" s="72"/>
    </row>
    <row r="156" spans="1:8" ht="12.75">
      <c r="A156" s="72"/>
      <c r="B156" s="72"/>
      <c r="C156" s="72"/>
      <c r="D156" s="72"/>
      <c r="E156" s="72"/>
      <c r="F156" s="72"/>
      <c r="G156" s="72"/>
      <c r="H156" s="72"/>
    </row>
    <row r="157" spans="1:8" ht="12.75">
      <c r="A157" s="72"/>
      <c r="B157" s="72"/>
      <c r="C157" s="72"/>
      <c r="D157" s="72"/>
      <c r="E157" s="72"/>
      <c r="F157" s="72"/>
      <c r="G157" s="72"/>
      <c r="H157" s="72"/>
    </row>
    <row r="158" spans="1:8" ht="12.75">
      <c r="A158" s="72"/>
      <c r="B158" s="72"/>
      <c r="C158" s="72"/>
      <c r="D158" s="72"/>
      <c r="E158" s="72"/>
      <c r="F158" s="72"/>
      <c r="G158" s="72"/>
      <c r="H158" s="72"/>
    </row>
    <row r="159" spans="1:8" ht="12.75">
      <c r="A159" s="72"/>
      <c r="B159" s="72"/>
      <c r="C159" s="72"/>
      <c r="D159" s="72"/>
      <c r="E159" s="72"/>
      <c r="F159" s="72"/>
      <c r="G159" s="72"/>
      <c r="H159" s="72"/>
    </row>
    <row r="160" spans="1:8" ht="12.75">
      <c r="A160" s="72"/>
      <c r="B160" s="72"/>
      <c r="C160" s="72"/>
      <c r="D160" s="72"/>
      <c r="E160" s="72"/>
      <c r="F160" s="72"/>
      <c r="G160" s="72"/>
      <c r="H160" s="72"/>
    </row>
    <row r="161" spans="1:8" ht="12.75">
      <c r="A161" s="72"/>
      <c r="B161" s="72"/>
      <c r="C161" s="72"/>
      <c r="D161" s="72"/>
      <c r="E161" s="72"/>
      <c r="F161" s="72"/>
      <c r="G161" s="72"/>
      <c r="H161" s="72"/>
    </row>
    <row r="162" spans="1:8" ht="12.75">
      <c r="A162" s="72"/>
      <c r="B162" s="72"/>
      <c r="C162" s="72"/>
      <c r="D162" s="72"/>
      <c r="E162" s="72"/>
      <c r="F162" s="72"/>
      <c r="G162" s="72"/>
      <c r="H162" s="72"/>
    </row>
    <row r="163" spans="1:8" ht="12.75">
      <c r="A163" s="72"/>
      <c r="B163" s="72"/>
      <c r="C163" s="72"/>
      <c r="D163" s="72"/>
      <c r="E163" s="72"/>
      <c r="F163" s="72"/>
      <c r="G163" s="72"/>
      <c r="H163" s="72"/>
    </row>
    <row r="164" spans="1:8" ht="12.75">
      <c r="A164" s="72"/>
      <c r="B164" s="72"/>
      <c r="C164" s="72"/>
      <c r="D164" s="72"/>
      <c r="E164" s="72"/>
      <c r="F164" s="72"/>
      <c r="G164" s="72"/>
      <c r="H164" s="72"/>
    </row>
    <row r="165" spans="1:8" ht="12.75">
      <c r="A165" s="72"/>
      <c r="B165" s="72"/>
      <c r="C165" s="72"/>
      <c r="D165" s="72"/>
      <c r="E165" s="72"/>
      <c r="F165" s="72"/>
      <c r="G165" s="72"/>
      <c r="H165" s="72"/>
    </row>
    <row r="166" spans="1:8" ht="12.75">
      <c r="A166" s="72"/>
      <c r="B166" s="72"/>
      <c r="C166" s="72"/>
      <c r="D166" s="72"/>
      <c r="E166" s="72"/>
      <c r="F166" s="72"/>
      <c r="G166" s="72"/>
      <c r="H166" s="72"/>
    </row>
    <row r="167" spans="1:8" ht="12.75">
      <c r="A167" s="72"/>
      <c r="B167" s="72"/>
      <c r="C167" s="72"/>
      <c r="D167" s="72"/>
      <c r="E167" s="72"/>
      <c r="F167" s="72"/>
      <c r="G167" s="72"/>
      <c r="H167" s="72"/>
    </row>
    <row r="168" spans="1:8" ht="12.75">
      <c r="A168" s="72"/>
      <c r="B168" s="72"/>
      <c r="C168" s="72"/>
      <c r="D168" s="72"/>
      <c r="E168" s="72"/>
      <c r="F168" s="72"/>
      <c r="G168" s="72"/>
      <c r="H168" s="72"/>
    </row>
    <row r="169" spans="1:8" ht="12.75">
      <c r="A169" s="72"/>
      <c r="B169" s="72"/>
      <c r="C169" s="72"/>
      <c r="D169" s="72"/>
      <c r="E169" s="72"/>
      <c r="F169" s="72"/>
      <c r="G169" s="72"/>
      <c r="H169" s="72"/>
    </row>
  </sheetData>
  <sheetProtection selectLockedCells="1" selectUnlockedCells="1"/>
  <printOptions/>
  <pageMargins left="0.6298611111111111" right="0.39375" top="0.5902777777777778" bottom="0.19652777777777777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M36"/>
  <sheetViews>
    <sheetView workbookViewId="0" topLeftCell="A1">
      <selection activeCell="A1" sqref="A1"/>
    </sheetView>
  </sheetViews>
  <sheetFormatPr defaultColWidth="9.140625" defaultRowHeight="12.75"/>
  <cols>
    <col min="2" max="4" width="10.7109375" style="0" customWidth="1"/>
    <col min="5" max="5" width="16.28125" style="0" customWidth="1"/>
    <col min="6" max="6" width="0" style="0" hidden="1" customWidth="1"/>
    <col min="7" max="7" width="10.7109375" style="0" customWidth="1"/>
    <col min="8" max="8" width="11.8515625" style="0" customWidth="1"/>
    <col min="9" max="13" width="10.7109375" style="0" customWidth="1"/>
  </cols>
  <sheetData>
    <row r="2" spans="1:13" ht="12.75">
      <c r="A2" s="148" t="s">
        <v>495</v>
      </c>
      <c r="B2" s="183"/>
      <c r="C2" s="183"/>
      <c r="D2" s="183"/>
      <c r="E2" s="183"/>
      <c r="F2" s="183"/>
      <c r="G2" s="184"/>
      <c r="H2" s="183"/>
      <c r="I2" s="183"/>
      <c r="K2" s="183"/>
      <c r="L2" s="184"/>
      <c r="M2" s="168"/>
    </row>
    <row r="3" spans="1:13" ht="12.75">
      <c r="A3" s="168"/>
      <c r="B3" s="183"/>
      <c r="C3" s="183"/>
      <c r="D3" s="183"/>
      <c r="E3" s="183"/>
      <c r="F3" s="183"/>
      <c r="G3" s="184"/>
      <c r="H3" s="183"/>
      <c r="I3" s="183"/>
      <c r="K3" s="183"/>
      <c r="L3" s="184"/>
      <c r="M3" s="168"/>
    </row>
    <row r="4" spans="1:13" ht="12.75">
      <c r="A4" s="185"/>
      <c r="B4" s="186"/>
      <c r="C4" s="186"/>
      <c r="D4" s="186" t="s">
        <v>496</v>
      </c>
      <c r="E4" s="186"/>
      <c r="F4" s="186"/>
      <c r="G4" s="187"/>
      <c r="H4" s="186"/>
      <c r="I4" s="186" t="s">
        <v>497</v>
      </c>
      <c r="J4" s="188"/>
      <c r="K4" s="186"/>
      <c r="L4" s="187"/>
      <c r="M4" s="168"/>
    </row>
    <row r="5" spans="1:13" ht="12.75">
      <c r="A5" s="189" t="s">
        <v>498</v>
      </c>
      <c r="B5" s="190" t="s">
        <v>499</v>
      </c>
      <c r="C5" s="190" t="s">
        <v>500</v>
      </c>
      <c r="D5" s="190" t="s">
        <v>501</v>
      </c>
      <c r="E5" s="191" t="s">
        <v>502</v>
      </c>
      <c r="F5" s="192"/>
      <c r="G5" s="193" t="s">
        <v>503</v>
      </c>
      <c r="H5" s="190" t="s">
        <v>504</v>
      </c>
      <c r="I5" s="194" t="s">
        <v>505</v>
      </c>
      <c r="J5" s="195" t="s">
        <v>505</v>
      </c>
      <c r="K5" s="190" t="s">
        <v>506</v>
      </c>
      <c r="L5" s="193" t="s">
        <v>507</v>
      </c>
      <c r="M5" s="168"/>
    </row>
    <row r="6" spans="1:13" ht="12.75">
      <c r="A6" s="196"/>
      <c r="B6" s="197" t="s">
        <v>508</v>
      </c>
      <c r="C6" s="197"/>
      <c r="D6" s="197"/>
      <c r="E6" s="198" t="s">
        <v>509</v>
      </c>
      <c r="F6" s="198"/>
      <c r="G6" s="199" t="s">
        <v>510</v>
      </c>
      <c r="H6" s="197" t="s">
        <v>511</v>
      </c>
      <c r="I6" s="200"/>
      <c r="J6" s="201" t="s">
        <v>512</v>
      </c>
      <c r="K6" s="197"/>
      <c r="L6" s="199" t="s">
        <v>510</v>
      </c>
      <c r="M6" s="168"/>
    </row>
    <row r="7" spans="1:13" ht="12.75">
      <c r="A7" s="202"/>
      <c r="B7" s="126"/>
      <c r="C7" s="126"/>
      <c r="D7" s="126"/>
      <c r="E7" s="203"/>
      <c r="F7" s="204"/>
      <c r="G7" s="205"/>
      <c r="H7" s="126"/>
      <c r="I7" s="206"/>
      <c r="K7" s="126"/>
      <c r="L7" s="205"/>
      <c r="M7" s="168"/>
    </row>
    <row r="8" spans="1:13" ht="12.75">
      <c r="A8" s="207" t="s">
        <v>513</v>
      </c>
      <c r="B8" s="126">
        <f>SUM(B10-B9)</f>
        <v>1285774.93</v>
      </c>
      <c r="C8" s="126">
        <f>SUM(C10-C9)</f>
        <v>373.47</v>
      </c>
      <c r="D8" s="126">
        <f>SUM(D10-D9)</f>
        <v>443669.59</v>
      </c>
      <c r="E8" s="203">
        <v>214552.2</v>
      </c>
      <c r="F8" s="204"/>
      <c r="G8" s="205">
        <f>SUM(B8:F8)</f>
        <v>1944370.19</v>
      </c>
      <c r="H8" s="126">
        <f>SUM(H10-H9)</f>
        <v>1878815.93</v>
      </c>
      <c r="I8" s="208">
        <v>38734</v>
      </c>
      <c r="J8" s="209">
        <v>38734</v>
      </c>
      <c r="K8" s="126">
        <f>SUM(K10-K9)</f>
        <v>65554.26000000001</v>
      </c>
      <c r="L8" s="205">
        <f>SUM(H8+K8)</f>
        <v>1944370.19</v>
      </c>
      <c r="M8" s="168"/>
    </row>
    <row r="9" spans="1:13" ht="12.75">
      <c r="A9" s="207" t="s">
        <v>514</v>
      </c>
      <c r="B9" s="126">
        <v>0</v>
      </c>
      <c r="C9" s="126">
        <v>0</v>
      </c>
      <c r="D9" s="126">
        <v>45000.99</v>
      </c>
      <c r="E9" s="203">
        <v>11992.11</v>
      </c>
      <c r="F9" s="204">
        <v>0</v>
      </c>
      <c r="G9" s="205">
        <f>SUM(B9:F9)</f>
        <v>56993.1</v>
      </c>
      <c r="H9" s="126">
        <v>3700.84</v>
      </c>
      <c r="I9" s="208">
        <v>1144.07</v>
      </c>
      <c r="J9" s="209">
        <v>648.26</v>
      </c>
      <c r="K9" s="126">
        <v>53292.26</v>
      </c>
      <c r="L9" s="205">
        <f>SUM(H9+K9)</f>
        <v>56993.100000000006</v>
      </c>
      <c r="M9" s="168"/>
    </row>
    <row r="10" spans="1:13" ht="12.75">
      <c r="A10" s="210" t="s">
        <v>515</v>
      </c>
      <c r="B10" s="211">
        <v>1285774.93</v>
      </c>
      <c r="C10" s="211">
        <v>373.47</v>
      </c>
      <c r="D10" s="211">
        <v>488670.58</v>
      </c>
      <c r="E10" s="212">
        <v>226544.31</v>
      </c>
      <c r="F10" s="213"/>
      <c r="G10" s="214">
        <f>SUM(B10:F10)</f>
        <v>2001363.29</v>
      </c>
      <c r="H10" s="211">
        <v>1882516.77</v>
      </c>
      <c r="I10" s="215" t="s">
        <v>516</v>
      </c>
      <c r="J10" s="216" t="s">
        <v>516</v>
      </c>
      <c r="K10" s="211">
        <v>118846.52</v>
      </c>
      <c r="L10" s="214">
        <f>SUM(H10+K10)</f>
        <v>2001363.29</v>
      </c>
      <c r="M10" s="168"/>
    </row>
    <row r="12" ht="12.75" hidden="1">
      <c r="A12" s="217" t="s">
        <v>517</v>
      </c>
    </row>
    <row r="13" ht="12.75" hidden="1">
      <c r="A13" s="218" t="s">
        <v>518</v>
      </c>
    </row>
    <row r="14" spans="1:13" ht="12.75" hidden="1">
      <c r="A14" s="168" t="s">
        <v>499</v>
      </c>
      <c r="B14" s="168" t="s">
        <v>519</v>
      </c>
      <c r="C14" s="168" t="s">
        <v>520</v>
      </c>
      <c r="D14" s="168"/>
      <c r="E14" s="168"/>
      <c r="F14" s="168"/>
      <c r="G14" s="168"/>
      <c r="H14" s="168"/>
      <c r="I14" s="168"/>
      <c r="J14" s="168"/>
      <c r="K14" s="168"/>
      <c r="L14" s="168"/>
      <c r="M14" s="168"/>
    </row>
    <row r="15" spans="1:13" ht="12.75" hidden="1">
      <c r="A15" s="168" t="s">
        <v>500</v>
      </c>
      <c r="B15" s="168" t="s">
        <v>519</v>
      </c>
      <c r="C15" s="168" t="s">
        <v>521</v>
      </c>
      <c r="D15" s="168"/>
      <c r="E15" s="168"/>
      <c r="F15" s="168"/>
      <c r="G15" s="168"/>
      <c r="H15" s="168"/>
      <c r="I15" s="168"/>
      <c r="J15" s="168"/>
      <c r="K15" s="168"/>
      <c r="L15" s="168"/>
      <c r="M15" s="168"/>
    </row>
    <row r="16" spans="1:13" ht="12.75" hidden="1">
      <c r="A16" s="168" t="s">
        <v>501</v>
      </c>
      <c r="B16" s="168" t="s">
        <v>519</v>
      </c>
      <c r="C16" s="168" t="s">
        <v>522</v>
      </c>
      <c r="D16" s="168"/>
      <c r="E16" s="168"/>
      <c r="F16" s="168"/>
      <c r="G16" s="168"/>
      <c r="H16" s="168"/>
      <c r="I16" s="168"/>
      <c r="J16" s="168"/>
      <c r="K16" s="168"/>
      <c r="L16" s="168"/>
      <c r="M16" s="168"/>
    </row>
    <row r="17" spans="1:13" ht="12.75" hidden="1">
      <c r="A17" s="168"/>
      <c r="B17" s="168"/>
      <c r="C17" s="168" t="s">
        <v>523</v>
      </c>
      <c r="D17" s="168"/>
      <c r="E17" s="168"/>
      <c r="F17" s="168"/>
      <c r="G17" s="168"/>
      <c r="H17" s="168"/>
      <c r="I17" s="168"/>
      <c r="J17" s="168"/>
      <c r="K17" s="168"/>
      <c r="L17" s="168"/>
      <c r="M17" s="168"/>
    </row>
    <row r="18" spans="1:13" ht="12.75" hidden="1">
      <c r="A18" s="168"/>
      <c r="B18" s="168" t="s">
        <v>524</v>
      </c>
      <c r="C18" s="168" t="s">
        <v>525</v>
      </c>
      <c r="D18" s="168"/>
      <c r="E18" s="168"/>
      <c r="F18" s="168"/>
      <c r="G18" s="168"/>
      <c r="H18" s="168"/>
      <c r="I18" s="168"/>
      <c r="J18" s="168"/>
      <c r="K18" s="168"/>
      <c r="L18" s="168"/>
      <c r="M18" s="168"/>
    </row>
    <row r="19" spans="1:13" ht="12.75" hidden="1">
      <c r="A19" s="168" t="s">
        <v>526</v>
      </c>
      <c r="B19" s="168" t="s">
        <v>519</v>
      </c>
      <c r="C19" s="168" t="s">
        <v>527</v>
      </c>
      <c r="D19" s="168"/>
      <c r="E19" s="168"/>
      <c r="F19" s="168"/>
      <c r="G19" s="168"/>
      <c r="H19" s="168"/>
      <c r="I19" s="168"/>
      <c r="J19" s="168"/>
      <c r="K19" s="168"/>
      <c r="L19" s="168"/>
      <c r="M19" s="168"/>
    </row>
    <row r="20" spans="1:3" ht="12.75" hidden="1">
      <c r="A20" s="168" t="s">
        <v>528</v>
      </c>
      <c r="C20" s="168" t="s">
        <v>529</v>
      </c>
    </row>
    <row r="21" spans="2:3" ht="12.75" hidden="1">
      <c r="B21" s="168" t="s">
        <v>530</v>
      </c>
      <c r="C21" s="168" t="s">
        <v>531</v>
      </c>
    </row>
    <row r="22" ht="12.75" hidden="1"/>
    <row r="23" ht="12.75" hidden="1">
      <c r="A23" s="218" t="s">
        <v>532</v>
      </c>
    </row>
    <row r="24" spans="1:12" ht="12.75" hidden="1">
      <c r="A24" s="168" t="s">
        <v>533</v>
      </c>
      <c r="B24" s="168"/>
      <c r="C24" s="168" t="s">
        <v>534</v>
      </c>
      <c r="D24" s="168"/>
      <c r="E24" s="168"/>
      <c r="F24" s="168"/>
      <c r="G24" s="168"/>
      <c r="H24" s="168"/>
      <c r="I24" s="168"/>
      <c r="J24" s="168"/>
      <c r="K24" s="168"/>
      <c r="L24" s="168"/>
    </row>
    <row r="25" spans="1:12" ht="12.75" hidden="1">
      <c r="A25" s="168" t="s">
        <v>535</v>
      </c>
      <c r="B25" s="168" t="s">
        <v>519</v>
      </c>
      <c r="C25" s="168" t="s">
        <v>536</v>
      </c>
      <c r="D25" s="168"/>
      <c r="E25" s="168"/>
      <c r="F25" s="168"/>
      <c r="G25" s="168"/>
      <c r="H25" s="168"/>
      <c r="I25" s="168"/>
      <c r="J25" s="168"/>
      <c r="K25" s="168"/>
      <c r="L25" s="168"/>
    </row>
    <row r="26" ht="12.75" hidden="1">
      <c r="C26" s="168" t="s">
        <v>537</v>
      </c>
    </row>
    <row r="27" spans="1:13" ht="12.75" hidden="1">
      <c r="A27" s="218"/>
      <c r="B27" s="168" t="s">
        <v>530</v>
      </c>
      <c r="C27" s="168" t="s">
        <v>538</v>
      </c>
      <c r="D27" s="218"/>
      <c r="E27" s="218"/>
      <c r="F27" s="218"/>
      <c r="G27" s="218"/>
      <c r="H27" s="218"/>
      <c r="I27" s="218"/>
      <c r="J27" s="218"/>
      <c r="K27" s="218"/>
      <c r="L27" s="218"/>
      <c r="M27" s="8"/>
    </row>
    <row r="28" ht="12.75" hidden="1"/>
    <row r="29" ht="12.75">
      <c r="A29" s="218" t="s">
        <v>539</v>
      </c>
    </row>
    <row r="30" spans="1:11" ht="12.75">
      <c r="A30" s="8"/>
      <c r="D30" s="168" t="s">
        <v>540</v>
      </c>
      <c r="E30" s="183">
        <v>437687317.83</v>
      </c>
      <c r="I30" s="195" t="s">
        <v>541</v>
      </c>
      <c r="J30" s="168" t="s">
        <v>542</v>
      </c>
      <c r="K30" s="183">
        <v>91754057.74</v>
      </c>
    </row>
    <row r="31" spans="4:11" ht="12.75">
      <c r="D31" s="168" t="s">
        <v>543</v>
      </c>
      <c r="E31" s="183">
        <v>398953313.49</v>
      </c>
      <c r="J31" s="168" t="s">
        <v>544</v>
      </c>
      <c r="K31" s="183">
        <v>114772962.08</v>
      </c>
    </row>
    <row r="32" spans="5:11" ht="12.75">
      <c r="E32" s="219">
        <f>SUM(E30-E31)</f>
        <v>38734004.339999974</v>
      </c>
      <c r="G32" s="168" t="s">
        <v>545</v>
      </c>
      <c r="K32" s="220">
        <f>SUM(K31-K30)</f>
        <v>23018904.340000004</v>
      </c>
    </row>
    <row r="33" spans="11:13" ht="12.75">
      <c r="K33" s="183">
        <v>15715100</v>
      </c>
      <c r="L33" s="221" t="s">
        <v>441</v>
      </c>
      <c r="M33" s="221"/>
    </row>
    <row r="34" spans="3:11" ht="12.75">
      <c r="C34" s="195"/>
      <c r="D34" s="168"/>
      <c r="E34" s="183"/>
      <c r="K34" s="219">
        <f>SUM(K32:K33)</f>
        <v>38734004.34</v>
      </c>
    </row>
    <row r="35" ht="12.75">
      <c r="A35" s="218" t="s">
        <v>546</v>
      </c>
    </row>
    <row r="36" spans="4:5" ht="12.75">
      <c r="D36" s="168" t="s">
        <v>547</v>
      </c>
      <c r="E36" s="222">
        <v>1144075.83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Alena</cp:lastModifiedBy>
  <cp:lastPrinted>2015-05-27T14:26:51Z</cp:lastPrinted>
  <dcterms:modified xsi:type="dcterms:W3CDTF">2015-05-27T14:39:03Z</dcterms:modified>
  <cp:category/>
  <cp:version/>
  <cp:contentType/>
  <cp:contentStatus/>
</cp:coreProperties>
</file>