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ara.MUAL.000\Documents\Rozpočet na rok 2024\Návrh rozpočtu pro ZM\"/>
    </mc:Choice>
  </mc:AlternateContent>
  <xr:revisionPtr revIDLastSave="0" documentId="13_ncr:1_{119D774B-DB45-4997-8EE3-84B079692388}" xr6:coauthVersionLast="47" xr6:coauthVersionMax="47" xr10:uidLastSave="{00000000-0000-0000-0000-000000000000}"/>
  <bookViews>
    <workbookView xWindow="3120" yWindow="3000" windowWidth="32400" windowHeight="11640" tabRatio="720" activeTab="1" xr2:uid="{8F64AC21-BD6C-4120-B707-42154ECC7BAD}"/>
  </bookViews>
  <sheets>
    <sheet name="List1" sheetId="28" r:id="rId1"/>
    <sheet name="investice" sheetId="25" r:id="rId2"/>
    <sheet name="Opravy" sheetId="27" r:id="rId3"/>
    <sheet name="ZŠ" sheetId="11" r:id="rId4"/>
    <sheet name="MŠ" sheetId="19" r:id="rId5"/>
    <sheet name="Fondy" sheetId="26" r:id="rId6"/>
  </sheets>
  <definedNames>
    <definedName name="_xlnm.Print_Area" localSheetId="4">MŠ!$A$1:$I$82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25" l="1"/>
  <c r="F84" i="11" l="1"/>
  <c r="H84" i="11" s="1"/>
  <c r="F83" i="11"/>
  <c r="H83" i="11" s="1"/>
  <c r="H82" i="11"/>
  <c r="F82" i="11"/>
  <c r="F81" i="11"/>
  <c r="H81" i="11" s="1"/>
  <c r="F80" i="11"/>
  <c r="H80" i="11" s="1"/>
  <c r="F79" i="11"/>
  <c r="H79" i="11" s="1"/>
  <c r="H78" i="11"/>
  <c r="F78" i="11"/>
  <c r="F77" i="11"/>
  <c r="H77" i="11" s="1"/>
  <c r="F76" i="11"/>
  <c r="H76" i="11" s="1"/>
  <c r="F28" i="11"/>
  <c r="F31" i="11" s="1"/>
  <c r="E28" i="11"/>
  <c r="D28" i="11"/>
  <c r="E24" i="11"/>
  <c r="E23" i="11"/>
  <c r="D23" i="11"/>
  <c r="D21" i="11"/>
  <c r="F12" i="11"/>
  <c r="E12" i="11"/>
  <c r="D12" i="11"/>
  <c r="E6" i="11"/>
  <c r="E31" i="11" s="1"/>
  <c r="D6" i="11"/>
  <c r="D31" i="11" s="1"/>
  <c r="D34" i="11" s="1"/>
  <c r="D71" i="27" l="1"/>
  <c r="E104" i="25"/>
  <c r="E79" i="25"/>
  <c r="D53" i="26" l="1"/>
  <c r="D57" i="26" l="1"/>
  <c r="D42" i="26"/>
  <c r="D36" i="26"/>
  <c r="D25" i="26"/>
  <c r="D14" i="26"/>
</calcChain>
</file>

<file path=xl/sharedStrings.xml><?xml version="1.0" encoding="utf-8"?>
<sst xmlns="http://schemas.openxmlformats.org/spreadsheetml/2006/main" count="411" uniqueCount="342">
  <si>
    <t>ORJ</t>
  </si>
  <si>
    <t>položka</t>
  </si>
  <si>
    <t>příspěvky na vrty</t>
  </si>
  <si>
    <t>příspěvek na domovní čističky</t>
  </si>
  <si>
    <t>CELKEM</t>
  </si>
  <si>
    <t>Lesní hospodářství opravy a údržby (oplocenky, potěžební úpravy)</t>
  </si>
  <si>
    <t>Optická síť Město Albrechtice</t>
  </si>
  <si>
    <t>Návrh 2023</t>
  </si>
  <si>
    <t>1.</t>
  </si>
  <si>
    <t>Spotřeba materiálu/ bez potravin</t>
  </si>
  <si>
    <t>2.</t>
  </si>
  <si>
    <t>Spotřeba energie</t>
  </si>
  <si>
    <t>energie/ plyn, el.energie</t>
  </si>
  <si>
    <t>vodné, stočné, srážková voda</t>
  </si>
  <si>
    <t>3.</t>
  </si>
  <si>
    <t>Opravy a udržování</t>
  </si>
  <si>
    <t>Cestovné</t>
  </si>
  <si>
    <t>Náklady na reprezentaci</t>
  </si>
  <si>
    <t>Ostatní služby</t>
  </si>
  <si>
    <t>svoz odpadu</t>
  </si>
  <si>
    <t>licence, aktualizace</t>
  </si>
  <si>
    <t>bankovní a poštovní služby</t>
  </si>
  <si>
    <t>revize</t>
  </si>
  <si>
    <t>telefonní poplatky</t>
  </si>
  <si>
    <t>nájemné bazén</t>
  </si>
  <si>
    <t>internet</t>
  </si>
  <si>
    <t>ostatní</t>
  </si>
  <si>
    <t>Mzdové náklady</t>
  </si>
  <si>
    <t>Zákonné sociální pojištění</t>
  </si>
  <si>
    <t xml:space="preserve">správce sítě, mzdy, </t>
  </si>
  <si>
    <t>Jiné sociální pojištění/  Kooperativa</t>
  </si>
  <si>
    <t>4.</t>
  </si>
  <si>
    <t>Odpisy dlouhodobého majetku</t>
  </si>
  <si>
    <t>5.</t>
  </si>
  <si>
    <t>Náklady z drob.dlouhodobého majetku</t>
  </si>
  <si>
    <t>Ostatní náklady z činnosti</t>
  </si>
  <si>
    <t>ostatní/ÚP</t>
  </si>
  <si>
    <t>pojištění/ škody</t>
  </si>
  <si>
    <t>6.</t>
  </si>
  <si>
    <t>Investice</t>
  </si>
  <si>
    <t>Komentář k rozpočtu:</t>
  </si>
  <si>
    <t>Materiál</t>
  </si>
  <si>
    <t>Energie</t>
  </si>
  <si>
    <r>
      <rPr>
        <b/>
        <u/>
        <sz val="14"/>
        <rFont val="Calibri"/>
        <family val="2"/>
        <charset val="238"/>
      </rPr>
      <t>Běžné opravy a údržba</t>
    </r>
    <r>
      <rPr>
        <b/>
        <sz val="14"/>
        <rFont val="Calibri"/>
        <family val="2"/>
        <charset val="238"/>
      </rPr>
      <t xml:space="preserve"> </t>
    </r>
  </si>
  <si>
    <t xml:space="preserve">Malování </t>
  </si>
  <si>
    <t>sestavila:</t>
  </si>
  <si>
    <t>Kaletová Miluše</t>
  </si>
  <si>
    <t>Jiří Šiffner</t>
  </si>
  <si>
    <t>ředitel školy</t>
  </si>
  <si>
    <t>Mateřská škola Město Albrechtice, příspěvková organizace</t>
  </si>
  <si>
    <t>Celní 11, 793 95 Město Albrechtice</t>
  </si>
  <si>
    <t xml:space="preserve"> </t>
  </si>
  <si>
    <t>P ř í j m o v á    č á s t</t>
  </si>
  <si>
    <t>Mateřská škola</t>
  </si>
  <si>
    <t>Školní jídelna</t>
  </si>
  <si>
    <t>Celkem</t>
  </si>
  <si>
    <t>v tisících</t>
  </si>
  <si>
    <t>příjem stravného</t>
  </si>
  <si>
    <t>zapojení fondu reprodukce majetku</t>
  </si>
  <si>
    <t>zapojení rezervního fondu</t>
  </si>
  <si>
    <t>P ř í j m y   c e l k e m</t>
  </si>
  <si>
    <t>V ý d a j o v á   č á s t</t>
  </si>
  <si>
    <t>501 - materiálové náklady</t>
  </si>
  <si>
    <t>501 - potraviny</t>
  </si>
  <si>
    <t>502 - energie</t>
  </si>
  <si>
    <t>511 - opravy a údržba</t>
  </si>
  <si>
    <t>512 - cestovné</t>
  </si>
  <si>
    <t>518 - služby</t>
  </si>
  <si>
    <t>521 - mzdové náklady</t>
  </si>
  <si>
    <t>524 - zákonné sociální odvody</t>
  </si>
  <si>
    <t>551- odpisy</t>
  </si>
  <si>
    <t>558 - DHM</t>
  </si>
  <si>
    <t>Provozní výdajová část celkem</t>
  </si>
  <si>
    <t xml:space="preserve">          </t>
  </si>
  <si>
    <t>P ř í j m o v á     č á s t:</t>
  </si>
  <si>
    <t>ve třech  částech a to:</t>
  </si>
  <si>
    <t>položka školné - tato částka byla vypočtena podle výše úplaty za školné a počtu přihlášených</t>
  </si>
  <si>
    <t>3. vlastní příjmy z vybraného stravného – 500.000,--</t>
  </si>
  <si>
    <t>položka stravné - tato částka byla vypočtena podle výše za stravné a počtu přihlášených</t>
  </si>
  <si>
    <t>Finanční prostředky bychom chtěli krýt fondem reprodukce majetku,</t>
  </si>
  <si>
    <t>Komentář k výdajové části návrhu rozpočtu naší mateřské školy:</t>
  </si>
  <si>
    <t>materiál</t>
  </si>
  <si>
    <t>z této položky je hrazen běžný provoz školky čistící a úklidové prostředky,</t>
  </si>
  <si>
    <t>kancelářský materiál, drobný materiál na opravy a údržbu, výtvarný materiál,</t>
  </si>
  <si>
    <t xml:space="preserve">nákup drobného kuchyňského nádobí, prádla, knihy a časopisy pro děti, </t>
  </si>
  <si>
    <t>hračky, učebnice a učební pomůcky, CD, vybavení lékarniček apod.</t>
  </si>
  <si>
    <t>DHM</t>
  </si>
  <si>
    <t>z této položky je hrazen nákup hraček, učebnic a učebních pomůcek</t>
  </si>
  <si>
    <t xml:space="preserve">vybavení do kuchyně, ostatního majetku – přesahující částku 3.000,-- za jednotlivý kus.  </t>
  </si>
  <si>
    <t>energie</t>
  </si>
  <si>
    <t>opravy</t>
  </si>
  <si>
    <t>do této položky jsou zahrnuty drobné opravy při běžném provozu v mateřské škole</t>
  </si>
  <si>
    <t>služby</t>
  </si>
  <si>
    <t>z této položky je hrazen běžný provoz školky vývoz popelnic, telefonní poplatky,</t>
  </si>
  <si>
    <t>externí zpracování účetnictví a mezd, praní prádla, údržba web stránek, revize, kopírování,</t>
  </si>
  <si>
    <t xml:space="preserve">mzdové </t>
  </si>
  <si>
    <t xml:space="preserve">z této položky hradím provedené práce na dohodu o provedení práce </t>
  </si>
  <si>
    <t>odpisy</t>
  </si>
  <si>
    <t>odpisy dlouhodobého hmotného majetku dle odpisového plánu</t>
  </si>
  <si>
    <t>Bc. Dagmar Lapuníková</t>
  </si>
  <si>
    <t>ředitelka mateřské školy</t>
  </si>
  <si>
    <t>opravy a údržba</t>
  </si>
  <si>
    <t>Rozhlas a televize</t>
  </si>
  <si>
    <t>Využití volného času dětí a mládeže</t>
  </si>
  <si>
    <t>Bytové hospodářství</t>
  </si>
  <si>
    <t>Veřejné osvětlení</t>
  </si>
  <si>
    <t>Pohřebnictví</t>
  </si>
  <si>
    <t>Správa majetku</t>
  </si>
  <si>
    <t>PD křižovatka Nerudova, Osvobození, Hašlerova (přesun z roku 2020)</t>
  </si>
  <si>
    <t>zámek Linhartovy - doplnění květin a stromů v zahradě</t>
  </si>
  <si>
    <t>zhotovení koupaliště</t>
  </si>
  <si>
    <t>PD - cyklotrasa, další trail č. 2</t>
  </si>
  <si>
    <t>zhotovení trailu č. 2</t>
  </si>
  <si>
    <t>PD ul. Polní (rozparcelování)</t>
  </si>
  <si>
    <t>Kompostárna</t>
  </si>
  <si>
    <t>Celkem:</t>
  </si>
  <si>
    <t>Upravený návrh 2023</t>
  </si>
  <si>
    <t>- spotřební materiál k údržbě, publikace, tiskopisy-vysvědčení, třídní knihy apod.</t>
  </si>
  <si>
    <t>- podlahy - postupné obnovy linolea ve třídách / tři třídy na 1. stupni, schodiště</t>
  </si>
  <si>
    <t>- opravy jsou nutné v celé škole, vždy zvažujeme co je nejnutnější a na základě schváleného rozpočtu rozhodne ředitel školy</t>
  </si>
  <si>
    <t>- odpisy 2023 - 2024 - nutná modernizace WC na nové budově školy</t>
  </si>
  <si>
    <t>- pokračování obnovy nábytku ve třídách / lavice a židle/</t>
  </si>
  <si>
    <t>interaktivní dotykové panely pro první stupeň/ postupná digitalizace/ 2023 - 2 tabule LED</t>
  </si>
  <si>
    <t>odpa</t>
  </si>
  <si>
    <t>pomocný materiál pro zastupitelé města</t>
  </si>
  <si>
    <t>Chodníky</t>
  </si>
  <si>
    <t xml:space="preserve">Autobusové zastávky </t>
  </si>
  <si>
    <t>PD na "Stavební úpravy autobusové zastávky Město Albrechtice, Linhartovy, rozcestí",(přesun z roku 2020 + 2021)</t>
  </si>
  <si>
    <t xml:space="preserve">Vodní hospodářství </t>
  </si>
  <si>
    <t>Kanalizace</t>
  </si>
  <si>
    <t>Zámek Linhartovy</t>
  </si>
  <si>
    <t xml:space="preserve">Sběrný dvůr </t>
  </si>
  <si>
    <t>Veřejné prostranství</t>
  </si>
  <si>
    <t>Park Bedřicha Smetany</t>
  </si>
  <si>
    <t>označené řádky modrou barvou</t>
  </si>
  <si>
    <t>Dokončit z roku 2020/2021 dle</t>
  </si>
  <si>
    <t>uzavřených smluv  :</t>
  </si>
  <si>
    <t>6171</t>
  </si>
  <si>
    <t>Činnost místní správy</t>
  </si>
  <si>
    <t>Zhotovení vodovodu MA - Linhartovy - ODHAD</t>
  </si>
  <si>
    <t>Autobusový terminál</t>
  </si>
  <si>
    <t>atletický stadion</t>
  </si>
  <si>
    <t>Z celkového rozpočtu vyčleněny rozpočty fondů:</t>
  </si>
  <si>
    <t>Tvorba</t>
  </si>
  <si>
    <t>rozpočet</t>
  </si>
  <si>
    <t>jednotný příděl</t>
  </si>
  <si>
    <t>úroky</t>
  </si>
  <si>
    <t>Čerpání</t>
  </si>
  <si>
    <t>příspěvek na stravování</t>
  </si>
  <si>
    <t>nepeněžní dary</t>
  </si>
  <si>
    <t>příspěvek na sport, rekreaci, vitamíny</t>
  </si>
  <si>
    <t>příspěvek na penzijní spoření</t>
  </si>
  <si>
    <t>ošatné</t>
  </si>
  <si>
    <t>teambilding</t>
  </si>
  <si>
    <t>bankovní poplatky</t>
  </si>
  <si>
    <t>převod z rozpočtových prostředků</t>
  </si>
  <si>
    <t>zapojení peněžních prostředků z min.let</t>
  </si>
  <si>
    <t>opravy, investiční výdaje</t>
  </si>
  <si>
    <t>splátky půjček</t>
  </si>
  <si>
    <t>PD + zhotovení na žumpu - Nerudova 6</t>
  </si>
  <si>
    <t>Kč</t>
  </si>
  <si>
    <t>Silnice,komunikace, mosty , lávky</t>
  </si>
  <si>
    <t>Chodníky, parkoviště</t>
  </si>
  <si>
    <t>cyklotrail - běžná údržba + opravy mobiliáře</t>
  </si>
  <si>
    <t>Autobusové zastávky</t>
  </si>
  <si>
    <t>běžné opravy zastávek</t>
  </si>
  <si>
    <t xml:space="preserve">Dešťová kanalizace </t>
  </si>
  <si>
    <t>čištění, běžné opravy dešťové kanalizace</t>
  </si>
  <si>
    <t>Knihovna</t>
  </si>
  <si>
    <t xml:space="preserve"> 3319</t>
  </si>
  <si>
    <t>Kulturní činnosti</t>
  </si>
  <si>
    <t>opravy pomníků (oprava písma, uložení desek, kamenické práce)</t>
  </si>
  <si>
    <t>Kulturní památky</t>
  </si>
  <si>
    <t>běžné opravy</t>
  </si>
  <si>
    <t>Koupaliště</t>
  </si>
  <si>
    <t>Víceúčelové hřiště</t>
  </si>
  <si>
    <t>Využití volného času</t>
  </si>
  <si>
    <t>opravy dětských hřišt</t>
  </si>
  <si>
    <t>běžné opravy v bytových domech</t>
  </si>
  <si>
    <t>4316 3612</t>
  </si>
  <si>
    <t>Bytový dům Nemocniční 6</t>
  </si>
  <si>
    <t>běžné opravy v domě (opravy bytů po zesnulých, opravy starého vybavení)</t>
  </si>
  <si>
    <t>Nebytové prostory</t>
  </si>
  <si>
    <t>běžné opravy na majetku města</t>
  </si>
  <si>
    <t>Protipovodňová opatření ( rozhlasy)</t>
  </si>
  <si>
    <t xml:space="preserve"> 3745</t>
  </si>
  <si>
    <t>Celkem opravy zahrnuto v rozpočtu</t>
  </si>
  <si>
    <t>Potenciální opravy v případě získání dotace:</t>
  </si>
  <si>
    <t>oprava komunikace ulice Tyršova ( bude se žádat o dotaci)</t>
  </si>
  <si>
    <t>budovy, haly a stavby - investice (PD atletický stadion - dle smlouvy)</t>
  </si>
  <si>
    <t>nespecifikované rezervy</t>
  </si>
  <si>
    <t>Financování - převod z minulých let</t>
  </si>
  <si>
    <t>Příloha č. 3</t>
  </si>
  <si>
    <t>Veřejná zeleň</t>
  </si>
  <si>
    <t>opravy mobiliáře</t>
  </si>
  <si>
    <t>Bezpečnost a veřejný pořádek</t>
  </si>
  <si>
    <t>Návrh rozpočtu na rok 2024</t>
  </si>
  <si>
    <t>6121</t>
  </si>
  <si>
    <t>stavební úpavy pro novou kancelář SU (pozemky, odpady, …)</t>
  </si>
  <si>
    <t>oprava a údržba kamer</t>
  </si>
  <si>
    <t>Pořízení radarů ul. Krnovská, Hašlerova, Hynčice</t>
  </si>
  <si>
    <t>oprava a údržba veřejné zeleně</t>
  </si>
  <si>
    <r>
      <t xml:space="preserve">Investiční výdaje  v rozpočtu na rok 2024  </t>
    </r>
    <r>
      <rPr>
        <b/>
        <u/>
        <sz val="10"/>
        <rFont val="Arial CE"/>
        <charset val="238"/>
      </rPr>
      <t xml:space="preserve">          Příloha č. 1</t>
    </r>
  </si>
  <si>
    <t>Silnice</t>
  </si>
  <si>
    <t>zhotovení nového chodníku v Hynčicích I.etapa a úprava 2x AUS stanovišť</t>
  </si>
  <si>
    <t>PD II.etapa chodníku Hynčice - (přesun z r. 2022)</t>
  </si>
  <si>
    <t>PD zpěvněná plocha Nádražní 7-9</t>
  </si>
  <si>
    <t>PD parkoviště Nádražní 15-17</t>
  </si>
  <si>
    <t>zhotovení parkoviště Nádražní 15-17</t>
  </si>
  <si>
    <t>PD na výpusť u ČOV č.j. Mě 4754/2021</t>
  </si>
  <si>
    <t xml:space="preserve">zhotovení </t>
  </si>
  <si>
    <t>PD kanalizace u ZŠ</t>
  </si>
  <si>
    <t>zhotovení kanlizace u  ZŠ</t>
  </si>
  <si>
    <t>358 3113</t>
  </si>
  <si>
    <t>Základní škola</t>
  </si>
  <si>
    <t>356 3319</t>
  </si>
  <si>
    <t xml:space="preserve">Ostatní kultura - park B. Smetany </t>
  </si>
  <si>
    <t>Sportovní zařízení ve vlast. města</t>
  </si>
  <si>
    <t>357 3419</t>
  </si>
  <si>
    <t xml:space="preserve">Sportovní činnost </t>
  </si>
  <si>
    <t>participativní rozpočet - hřiště u měšťanského domu</t>
  </si>
  <si>
    <t>355 3429</t>
  </si>
  <si>
    <t>PD Hynčice 184</t>
  </si>
  <si>
    <t>Rozvoj sítě VO</t>
  </si>
  <si>
    <t>PD energetická opatření ZŠ, MŠ, správa + ostatní majetek města)</t>
  </si>
  <si>
    <t xml:space="preserve">Kompostárna </t>
  </si>
  <si>
    <t>33 3745</t>
  </si>
  <si>
    <t>6122</t>
  </si>
  <si>
    <t>Potenciální investice nevykryté návrhem rozpočtu na rok 2024 -  v případě získání dotace:</t>
  </si>
  <si>
    <t>zřízení míst pro zásobování vodou v krizových situacích - technologie</t>
  </si>
  <si>
    <t>PD rekonstrukce náměsti</t>
  </si>
  <si>
    <t>Byty Hynčice 159 (býv. MŠ)</t>
  </si>
  <si>
    <t>Parkoviště u residence WOLF</t>
  </si>
  <si>
    <t>zhotovení zpěvněné plochy Nádražní 7-9</t>
  </si>
  <si>
    <t>PD parkoviště pod rozhlednou</t>
  </si>
  <si>
    <t>Zhotovení chodníku ul. Opavická</t>
  </si>
  <si>
    <t xml:space="preserve">běžné opravy </t>
  </si>
  <si>
    <t>běžné opravy na zámku - opravy fresek</t>
  </si>
  <si>
    <t>5311</t>
  </si>
  <si>
    <t>Návrh 2024</t>
  </si>
  <si>
    <t>z rozpočtového určení daní / státní dotace na dítě/ přeposílána do rozpočtu MěÚ</t>
  </si>
  <si>
    <t xml:space="preserve">rozpočet je navýšen o  předpoklad spotřeby do konce roku 2023 </t>
  </si>
  <si>
    <t xml:space="preserve">- kancelářský papír / 8 tiskáren, 4 kopírky/ náplně do tiskáren, tonery do kopírky, </t>
  </si>
  <si>
    <t>- čistící prostředky  / plocha k údržbě 6000 m2</t>
  </si>
  <si>
    <t>- sociální zařízení /350 dětí, 47 dospělých/ toaletní papír, papírové ručníky, mýdlo, dezinfekce</t>
  </si>
  <si>
    <t>- předpoklad  spotřeby energií</t>
  </si>
  <si>
    <t>-oprava vodoinstalace ve třídách na nové budově, výměna trubek, umývadel, baterií a kachliček</t>
  </si>
  <si>
    <t>-opravy IT /server,PC, NTB, tiskárny, kopírky, dataprojektory/</t>
  </si>
  <si>
    <t>- v roce 2024 obnovit omítky v dalších třídách na staré budově, nánosy malování se musí seškrábat,</t>
  </si>
  <si>
    <t>- malování ostatní, dle potřeby,  vždy odsouhlasí ředitel školy</t>
  </si>
  <si>
    <t>Odpisy 2024  ponechat /jsou určeny na opravy a údržbu stávajícího majetku, pořízení investic</t>
  </si>
  <si>
    <t xml:space="preserve">- dva interaktivní dotykové panely na první stupeň / pokračování v digitalizaci, postupné naplňování potřeb moderního </t>
  </si>
  <si>
    <t>školství v závislosti na koncepci školy a výhledové strategii MŠMT</t>
  </si>
  <si>
    <t xml:space="preserve">DDHM </t>
  </si>
  <si>
    <t xml:space="preserve">- obnova dosluhujícího drobného majetku </t>
  </si>
  <si>
    <t>2024 - 2 tabule LED / dokončení vybavení LED tabulemi na 1. stupni</t>
  </si>
  <si>
    <t>Objem prostředků plynoucích za žáky z rozpočtového určení daní</t>
  </si>
  <si>
    <t>rok</t>
  </si>
  <si>
    <t xml:space="preserve">z rozpočtového určení daní/ částka na dítě </t>
  </si>
  <si>
    <t>počet žáků</t>
  </si>
  <si>
    <t>dotace z MěÚ</t>
  </si>
  <si>
    <t>doplatek od zřizovatele / na provoz</t>
  </si>
  <si>
    <t>2021/ předpoklad</t>
  </si>
  <si>
    <t>2022/ předpoklad</t>
  </si>
  <si>
    <t>2023/předpoklad</t>
  </si>
  <si>
    <t>2024/předpoklad</t>
  </si>
  <si>
    <t>Město Albrechtice 8. září 2023</t>
  </si>
  <si>
    <t>N á v r h    r o z p o č t u   na   rok   2024</t>
  </si>
  <si>
    <t>návrh na rok 2024</t>
  </si>
  <si>
    <t>příspěvek na provoz Město</t>
  </si>
  <si>
    <t>příjem školného MŠ/ Město</t>
  </si>
  <si>
    <t>511 - opravy kryté zapojením fondu reprodukce IM</t>
  </si>
  <si>
    <t>Komentář k návrhu rozpočtu na rok 2024</t>
  </si>
  <si>
    <t>příjmová část rozpočtu na rok 2024 koncipována</t>
  </si>
  <si>
    <t>1. provozní dotace  - 2 734.000,--</t>
  </si>
  <si>
    <t>2. vlastní příjmy z vybraného školného školní rok 2023/2024 - 100.000,--</t>
  </si>
  <si>
    <t>dětí do mateřské školy pro školní rok 2023/2024</t>
  </si>
  <si>
    <t>strávníků do jídelny mateřské školy pro školní rok 2023/2024</t>
  </si>
  <si>
    <t>V roce 2024 bychom chtěli realizovat opravu</t>
  </si>
  <si>
    <t>sociálního zařízení šaten pedagogů pavilon A</t>
  </si>
  <si>
    <t>doplnění herních prvků na zahradě – balanční prvky, prolézačku, houpadlo</t>
  </si>
  <si>
    <t>elektřina, voda, plyn – u této položky je rozpočtována částka stejná jako</t>
  </si>
  <si>
    <t>v rozpočtu roku 2023</t>
  </si>
  <si>
    <t>opravy kryté fondem IM</t>
  </si>
  <si>
    <t>oprava sociálního zařízení šaten pedagogů pavilon A</t>
  </si>
  <si>
    <t>akce pro děti, pronájem tělocvičny, srážková voda, poštovné</t>
  </si>
  <si>
    <t>údržba zahrady,poplatky bankovním ústavům</t>
  </si>
  <si>
    <t>a dohodu o pracovní činnosti správa web stránek, ICT a pověřence GDPR</t>
  </si>
  <si>
    <t>Návratná finanční výpomoc pro ZŠ na financování dotace</t>
  </si>
  <si>
    <t>Modernizace telemetrie M. Albrechtice</t>
  </si>
  <si>
    <t>Oprava nosných prvků vodojemu M. Albrechtice</t>
  </si>
  <si>
    <t>Fond zaměstnců  rozpočet na rok 2024</t>
  </si>
  <si>
    <t>Fond oprav a investic vodovodů a kanalizací na rok 2024</t>
  </si>
  <si>
    <t>Fond bytové výstavby na rok 2024</t>
  </si>
  <si>
    <t>PD parkoviště u Wolfa</t>
  </si>
  <si>
    <t>Ostatní zájmová činnost</t>
  </si>
  <si>
    <t xml:space="preserve">Poutní hora </t>
  </si>
  <si>
    <t>PD + zhotovení úsporných opatření DPS (výměna oken, zateplení střechy)</t>
  </si>
  <si>
    <t>nákup pozemků (rezerva)</t>
  </si>
  <si>
    <t xml:space="preserve">pořízení váhy a plošiny sběrný dvůr </t>
  </si>
  <si>
    <t>rekonstrukce náměstí</t>
  </si>
  <si>
    <t>měšťanský dům - dlažba + schody</t>
  </si>
  <si>
    <t>Podpora ostatních produkčních činností</t>
  </si>
  <si>
    <t>běžné opravy park B. Smetany</t>
  </si>
  <si>
    <t>opravy a udržování ostatní veřejné zeleně a prostor</t>
  </si>
  <si>
    <t>5512</t>
  </si>
  <si>
    <t>Požární ochrana - dobrovolná část</t>
  </si>
  <si>
    <t>Opravy a údržba IT</t>
  </si>
  <si>
    <t>opravy a udržování MěÚ</t>
  </si>
  <si>
    <t xml:space="preserve">Návrh rozpočtu na rok 2024 základní škola a školní jídelna </t>
  </si>
  <si>
    <t>správce sítě, mzdy, DPČ, DPP</t>
  </si>
  <si>
    <t>Rozpočet celkem:</t>
  </si>
  <si>
    <t>Upravený rozpočet zřízovatelem</t>
  </si>
  <si>
    <t>Odvod zřizovateli</t>
  </si>
  <si>
    <t>Rozpočet 2022 celkem:</t>
  </si>
  <si>
    <t>Investice/ čerpání fondu</t>
  </si>
  <si>
    <t xml:space="preserve">interaktivní dotykové panely pro první stupeň, </t>
  </si>
  <si>
    <t xml:space="preserve"> / postupná digitalizace</t>
  </si>
  <si>
    <t>Příloha č. 4</t>
  </si>
  <si>
    <t>zhotovení informační recepce zámek Linhartovy</t>
  </si>
  <si>
    <t>Nerudova 6 (rozvody v domu - voda + odpady)</t>
  </si>
  <si>
    <t>Celní 20</t>
  </si>
  <si>
    <t>nákup vozidla + nabíjecí stanice</t>
  </si>
  <si>
    <t>Park B. Smetany - další etapa rekonstrukce</t>
  </si>
  <si>
    <t xml:space="preserve">PD Cyklostezky </t>
  </si>
  <si>
    <t>běžná údržba a oprava chodníků, cyklostezek</t>
  </si>
  <si>
    <t>cyklostezka - běžná údržba + opravy mobiliáře</t>
  </si>
  <si>
    <t>pitná voda (rezerva na PD + poplatky, PD na stavbu garáží v areálu úpravny vody - 3 stání p. Berkovec, nákup čerpadla do vrtu V6A, zřízení míst pro zásobování vodou v krizových situacích + technologie, hydranty</t>
  </si>
  <si>
    <t>2. etapa chodníku Hynčice - zhotovení</t>
  </si>
  <si>
    <t>Odpadové hospodářství (nádoby, vozidlo)</t>
  </si>
  <si>
    <t>Zhotovení energetického auditu EA +MEK (FW, TP, zatepl. budov)</t>
  </si>
  <si>
    <t>zhotovení komunikace ul. Tyršova</t>
  </si>
  <si>
    <t>běžné opravy a udržování</t>
  </si>
  <si>
    <t>běžné opravy a udržování, postupná obměna svítidel</t>
  </si>
  <si>
    <t>Opravy a udržování zahrnuto v rozpočtu na rok 2024                                     Příloha č.2</t>
  </si>
  <si>
    <t>běžné opravy a údržba budovy bývalé hasičské zbrojnice ulice Jiráskova</t>
  </si>
  <si>
    <t xml:space="preserve">Kabiny Hynčice </t>
  </si>
  <si>
    <t>Město Město Albrechtice</t>
  </si>
  <si>
    <t>Vozidla městského úřadu (údržba, servis, pneu, atd.)</t>
  </si>
  <si>
    <t>Příloha č. 5</t>
  </si>
  <si>
    <t>Pitná voda</t>
  </si>
  <si>
    <t>příloha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</si>
</sst>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sz val="10"/>
      <name val="Arial CE"/>
      <charset val="238"/>
    </font>
    <font>
      <b/>
      <i/>
      <sz val="14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 Light"/>
      <family val="2"/>
      <charset val="238"/>
    </font>
    <font>
      <sz val="12"/>
      <name val="Calibri Light"/>
      <family val="2"/>
      <charset val="238"/>
    </font>
    <font>
      <b/>
      <sz val="12"/>
      <name val="Calibri Light"/>
      <family val="2"/>
      <charset val="238"/>
    </font>
    <font>
      <sz val="14"/>
      <name val="Arial CE"/>
      <charset val="238"/>
    </font>
    <font>
      <sz val="12"/>
      <color theme="1"/>
      <name val="Calibri Light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u/>
      <sz val="14"/>
      <name val="Calibri"/>
      <family val="2"/>
      <charset val="238"/>
    </font>
    <font>
      <sz val="14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0"/>
      <name val="Arial CE"/>
      <charset val="238"/>
    </font>
    <font>
      <sz val="14"/>
      <name val="Arial CE"/>
      <family val="2"/>
      <charset val="238"/>
    </font>
    <font>
      <sz val="11"/>
      <name val="Calibri"/>
      <family val="2"/>
      <charset val="238"/>
      <scheme val="minor"/>
    </font>
    <font>
      <b/>
      <u/>
      <sz val="12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color rgb="FFFF0000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u/>
      <sz val="10"/>
      <name val="Arial CE"/>
      <charset val="238"/>
    </font>
    <font>
      <b/>
      <i/>
      <sz val="11"/>
      <color rgb="FF0070C0"/>
      <name val="Arial CE"/>
      <charset val="238"/>
    </font>
    <font>
      <sz val="10"/>
      <color rgb="FFFF0000"/>
      <name val="Arial CE"/>
      <charset val="238"/>
    </font>
    <font>
      <i/>
      <u/>
      <sz val="12"/>
      <name val="Arial CE"/>
      <charset val="238"/>
    </font>
    <font>
      <u/>
      <sz val="12"/>
      <name val="Arial CE"/>
      <charset val="238"/>
    </font>
    <font>
      <i/>
      <sz val="11"/>
      <name val="Arial CE"/>
      <charset val="238"/>
    </font>
    <font>
      <sz val="9"/>
      <name val="Arial CE"/>
      <charset val="238"/>
    </font>
    <font>
      <sz val="11"/>
      <color theme="1"/>
      <name val="Arial CE"/>
      <charset val="238"/>
    </font>
    <font>
      <b/>
      <u/>
      <sz val="11"/>
      <name val="Arial CE"/>
      <charset val="238"/>
    </font>
    <font>
      <u/>
      <sz val="11"/>
      <name val="Arial CE"/>
      <charset val="238"/>
    </font>
    <font>
      <b/>
      <i/>
      <u/>
      <sz val="11"/>
      <name val="Arial CE"/>
      <charset val="238"/>
    </font>
    <font>
      <b/>
      <sz val="12"/>
      <name val="Arial CE"/>
      <charset val="238"/>
    </font>
    <font>
      <i/>
      <u/>
      <sz val="11"/>
      <name val="Arial CE"/>
      <charset val="238"/>
    </font>
    <font>
      <i/>
      <sz val="10"/>
      <name val="Arial CE"/>
      <charset val="238"/>
    </font>
    <font>
      <i/>
      <sz val="9"/>
      <color indexed="10"/>
      <name val="Arial CE"/>
      <charset val="238"/>
    </font>
    <font>
      <sz val="14"/>
      <color rgb="FFFF0000"/>
      <name val="Calibri"/>
      <family val="2"/>
      <charset val="238"/>
    </font>
    <font>
      <sz val="28"/>
      <color theme="5" tint="-0.499984740745262"/>
      <name val="Times New Roman"/>
      <family val="1"/>
      <charset val="238"/>
    </font>
    <font>
      <b/>
      <sz val="28"/>
      <color theme="5" tint="-0.49998474074526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2">
    <xf numFmtId="0" fontId="0" fillId="0" borderId="0" xfId="0"/>
    <xf numFmtId="0" fontId="0" fillId="0" borderId="5" xfId="0" applyBorder="1"/>
    <xf numFmtId="0" fontId="1" fillId="0" borderId="0" xfId="0" applyFont="1" applyAlignment="1">
      <alignment horizontal="center"/>
    </xf>
    <xf numFmtId="0" fontId="3" fillId="0" borderId="0" xfId="1" applyFont="1" applyAlignment="1">
      <alignment wrapText="1"/>
    </xf>
    <xf numFmtId="0" fontId="4" fillId="0" borderId="0" xfId="0" applyFont="1"/>
    <xf numFmtId="4" fontId="0" fillId="0" borderId="0" xfId="0" applyNumberFormat="1"/>
    <xf numFmtId="4" fontId="5" fillId="0" borderId="6" xfId="1" applyNumberFormat="1" applyFont="1" applyBorder="1"/>
    <xf numFmtId="4" fontId="4" fillId="0" borderId="0" xfId="0" applyNumberFormat="1" applyFont="1"/>
    <xf numFmtId="4" fontId="6" fillId="0" borderId="6" xfId="1" applyNumberFormat="1" applyFont="1" applyBorder="1" applyAlignment="1">
      <alignment horizontal="right"/>
    </xf>
    <xf numFmtId="0" fontId="8" fillId="0" borderId="0" xfId="1" applyFont="1"/>
    <xf numFmtId="4" fontId="8" fillId="0" borderId="0" xfId="1" applyNumberFormat="1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4" fontId="11" fillId="0" borderId="0" xfId="1" applyNumberFormat="1" applyFont="1" applyAlignment="1">
      <alignment horizontal="center"/>
    </xf>
    <xf numFmtId="0" fontId="12" fillId="0" borderId="0" xfId="1" applyFont="1" applyAlignment="1">
      <alignment horizontal="left"/>
    </xf>
    <xf numFmtId="4" fontId="10" fillId="0" borderId="0" xfId="1" applyNumberFormat="1" applyFont="1" applyAlignment="1">
      <alignment horizontal="right"/>
    </xf>
    <xf numFmtId="49" fontId="13" fillId="0" borderId="0" xfId="1" applyNumberFormat="1" applyFont="1"/>
    <xf numFmtId="49" fontId="14" fillId="0" borderId="0" xfId="1" applyNumberFormat="1" applyFont="1"/>
    <xf numFmtId="49" fontId="10" fillId="0" borderId="0" xfId="1" applyNumberFormat="1" applyFont="1" applyAlignment="1">
      <alignment horizontal="left"/>
    </xf>
    <xf numFmtId="49" fontId="10" fillId="0" borderId="0" xfId="1" applyNumberFormat="1" applyFont="1"/>
    <xf numFmtId="49" fontId="13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15" fillId="0" borderId="0" xfId="1" applyNumberFormat="1" applyFont="1"/>
    <xf numFmtId="0" fontId="0" fillId="0" borderId="5" xfId="0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1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9" xfId="0" applyNumberFormat="1" applyBorder="1"/>
    <xf numFmtId="3" fontId="0" fillId="0" borderId="22" xfId="0" applyNumberFormat="1" applyBorder="1"/>
    <xf numFmtId="0" fontId="17" fillId="0" borderId="19" xfId="0" applyFont="1" applyBorder="1"/>
    <xf numFmtId="0" fontId="17" fillId="0" borderId="20" xfId="0" applyFont="1" applyBorder="1"/>
    <xf numFmtId="0" fontId="17" fillId="0" borderId="21" xfId="0" applyFont="1" applyBorder="1"/>
    <xf numFmtId="3" fontId="17" fillId="0" borderId="19" xfId="0" applyNumberFormat="1" applyFont="1" applyBorder="1"/>
    <xf numFmtId="3" fontId="17" fillId="0" borderId="20" xfId="0" applyNumberFormat="1" applyFont="1" applyBorder="1"/>
    <xf numFmtId="3" fontId="17" fillId="0" borderId="22" xfId="0" applyNumberFormat="1" applyFont="1" applyBorder="1"/>
    <xf numFmtId="3" fontId="17" fillId="0" borderId="21" xfId="0" applyNumberFormat="1" applyFont="1" applyBorder="1"/>
    <xf numFmtId="14" fontId="0" fillId="0" borderId="0" xfId="0" applyNumberFormat="1"/>
    <xf numFmtId="0" fontId="20" fillId="0" borderId="0" xfId="0" applyFont="1"/>
    <xf numFmtId="4" fontId="17" fillId="0" borderId="0" xfId="0" applyNumberFormat="1" applyFont="1"/>
    <xf numFmtId="0" fontId="21" fillId="0" borderId="0" xfId="0" applyFont="1"/>
    <xf numFmtId="4" fontId="22" fillId="0" borderId="0" xfId="0" applyNumberFormat="1" applyFont="1"/>
    <xf numFmtId="4" fontId="21" fillId="0" borderId="0" xfId="0" applyNumberFormat="1" applyFont="1"/>
    <xf numFmtId="4" fontId="20" fillId="0" borderId="0" xfId="0" applyNumberFormat="1" applyFont="1"/>
    <xf numFmtId="0" fontId="20" fillId="3" borderId="0" xfId="0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4" fontId="0" fillId="0" borderId="23" xfId="0" applyNumberFormat="1" applyBorder="1"/>
    <xf numFmtId="0" fontId="27" fillId="0" borderId="23" xfId="0" applyFont="1" applyBorder="1" applyAlignment="1">
      <alignment horizontal="center"/>
    </xf>
    <xf numFmtId="4" fontId="28" fillId="0" borderId="0" xfId="0" applyNumberFormat="1" applyFo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top"/>
    </xf>
    <xf numFmtId="0" fontId="21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4" fontId="21" fillId="4" borderId="0" xfId="0" applyNumberFormat="1" applyFont="1" applyFill="1"/>
    <xf numFmtId="0" fontId="21" fillId="4" borderId="0" xfId="0" applyFont="1" applyFill="1" applyAlignment="1">
      <alignment horizontal="center"/>
    </xf>
    <xf numFmtId="0" fontId="21" fillId="4" borderId="0" xfId="0" applyFont="1" applyFill="1"/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vertical="top"/>
    </xf>
    <xf numFmtId="4" fontId="21" fillId="4" borderId="0" xfId="0" applyNumberFormat="1" applyFont="1" applyFill="1" applyAlignment="1">
      <alignment vertical="top"/>
    </xf>
    <xf numFmtId="0" fontId="21" fillId="4" borderId="0" xfId="0" applyFont="1" applyFill="1" applyAlignment="1">
      <alignment horizontal="center" vertical="top"/>
    </xf>
    <xf numFmtId="0" fontId="21" fillId="4" borderId="0" xfId="0" applyFont="1" applyFill="1" applyAlignment="1">
      <alignment wrapText="1"/>
    </xf>
    <xf numFmtId="4" fontId="21" fillId="0" borderId="23" xfId="0" applyNumberFormat="1" applyFont="1" applyBorder="1"/>
    <xf numFmtId="0" fontId="21" fillId="0" borderId="23" xfId="0" applyFont="1" applyBorder="1" applyAlignment="1">
      <alignment horizontal="center"/>
    </xf>
    <xf numFmtId="0" fontId="21" fillId="0" borderId="23" xfId="0" applyFont="1" applyBorder="1"/>
    <xf numFmtId="4" fontId="21" fillId="3" borderId="23" xfId="0" applyNumberFormat="1" applyFont="1" applyFill="1" applyBorder="1"/>
    <xf numFmtId="0" fontId="21" fillId="3" borderId="23" xfId="0" applyFont="1" applyFill="1" applyBorder="1"/>
    <xf numFmtId="4" fontId="29" fillId="0" borderId="0" xfId="0" applyNumberFormat="1" applyFont="1"/>
    <xf numFmtId="0" fontId="29" fillId="0" borderId="0" xfId="0" applyFont="1"/>
    <xf numFmtId="4" fontId="31" fillId="0" borderId="0" xfId="0" applyNumberFormat="1" applyFont="1"/>
    <xf numFmtId="0" fontId="31" fillId="0" borderId="0" xfId="0" applyFont="1"/>
    <xf numFmtId="4" fontId="32" fillId="0" borderId="0" xfId="0" applyNumberFormat="1" applyFont="1"/>
    <xf numFmtId="0" fontId="2" fillId="0" borderId="0" xfId="0" applyFont="1"/>
    <xf numFmtId="4" fontId="21" fillId="5" borderId="0" xfId="0" applyNumberFormat="1" applyFont="1" applyFill="1"/>
    <xf numFmtId="0" fontId="32" fillId="0" borderId="0" xfId="0" applyFont="1"/>
    <xf numFmtId="0" fontId="21" fillId="5" borderId="0" xfId="0" applyFont="1" applyFill="1"/>
    <xf numFmtId="0" fontId="17" fillId="6" borderId="0" xfId="0" applyFont="1" applyFill="1"/>
    <xf numFmtId="0" fontId="0" fillId="6" borderId="0" xfId="0" applyFill="1"/>
    <xf numFmtId="0" fontId="22" fillId="2" borderId="0" xfId="0" applyFont="1" applyFill="1"/>
    <xf numFmtId="4" fontId="17" fillId="2" borderId="0" xfId="0" applyNumberFormat="1" applyFont="1" applyFill="1"/>
    <xf numFmtId="0" fontId="17" fillId="0" borderId="0" xfId="0" applyFont="1" applyAlignment="1">
      <alignment horizontal="center"/>
    </xf>
    <xf numFmtId="0" fontId="0" fillId="7" borderId="0" xfId="0" applyFill="1"/>
    <xf numFmtId="4" fontId="0" fillId="7" borderId="0" xfId="0" applyNumberFormat="1" applyFill="1"/>
    <xf numFmtId="0" fontId="0" fillId="7" borderId="5" xfId="0" applyFill="1" applyBorder="1"/>
    <xf numFmtId="4" fontId="0" fillId="7" borderId="5" xfId="0" applyNumberFormat="1" applyFill="1" applyBorder="1" applyAlignment="1">
      <alignment horizontal="right"/>
    </xf>
    <xf numFmtId="4" fontId="0" fillId="0" borderId="5" xfId="0" applyNumberFormat="1" applyBorder="1"/>
    <xf numFmtId="4" fontId="0" fillId="7" borderId="5" xfId="0" applyNumberFormat="1" applyFill="1" applyBorder="1"/>
    <xf numFmtId="0" fontId="0" fillId="3" borderId="0" xfId="0" applyFill="1"/>
    <xf numFmtId="4" fontId="0" fillId="3" borderId="0" xfId="0" applyNumberFormat="1" applyFill="1"/>
    <xf numFmtId="0" fontId="0" fillId="3" borderId="5" xfId="0" applyFill="1" applyBorder="1"/>
    <xf numFmtId="4" fontId="0" fillId="3" borderId="5" xfId="0" applyNumberFormat="1" applyFill="1" applyBorder="1" applyAlignment="1">
      <alignment horizontal="right"/>
    </xf>
    <xf numFmtId="4" fontId="0" fillId="3" borderId="5" xfId="0" applyNumberFormat="1" applyFill="1" applyBorder="1"/>
    <xf numFmtId="0" fontId="0" fillId="8" borderId="0" xfId="0" applyFill="1"/>
    <xf numFmtId="4" fontId="0" fillId="8" borderId="0" xfId="0" applyNumberFormat="1" applyFill="1"/>
    <xf numFmtId="0" fontId="0" fillId="8" borderId="5" xfId="0" applyFill="1" applyBorder="1"/>
    <xf numFmtId="4" fontId="0" fillId="8" borderId="5" xfId="0" applyNumberFormat="1" applyFill="1" applyBorder="1" applyAlignment="1">
      <alignment horizontal="right"/>
    </xf>
    <xf numFmtId="4" fontId="0" fillId="8" borderId="5" xfId="0" applyNumberFormat="1" applyFill="1" applyBorder="1"/>
    <xf numFmtId="4" fontId="2" fillId="0" borderId="0" xfId="0" applyNumberFormat="1" applyFont="1"/>
    <xf numFmtId="0" fontId="22" fillId="0" borderId="0" xfId="0" applyFont="1" applyAlignment="1">
      <alignment horizontal="center"/>
    </xf>
    <xf numFmtId="0" fontId="34" fillId="3" borderId="0" xfId="0" applyFont="1" applyFill="1"/>
    <xf numFmtId="4" fontId="35" fillId="3" borderId="0" xfId="0" applyNumberFormat="1" applyFont="1" applyFill="1"/>
    <xf numFmtId="0" fontId="34" fillId="0" borderId="0" xfId="0" applyFont="1"/>
    <xf numFmtId="4" fontId="35" fillId="0" borderId="0" xfId="0" applyNumberFormat="1" applyFont="1"/>
    <xf numFmtId="0" fontId="27" fillId="0" borderId="0" xfId="0" applyFont="1" applyAlignment="1">
      <alignment horizontal="center"/>
    </xf>
    <xf numFmtId="0" fontId="22" fillId="0" borderId="23" xfId="0" applyFont="1" applyBorder="1" applyAlignment="1">
      <alignment horizontal="center"/>
    </xf>
    <xf numFmtId="0" fontId="34" fillId="0" borderId="23" xfId="0" applyFont="1" applyBorder="1"/>
    <xf numFmtId="4" fontId="22" fillId="0" borderId="23" xfId="0" applyNumberFormat="1" applyFont="1" applyBorder="1" applyAlignment="1">
      <alignment horizontal="center"/>
    </xf>
    <xf numFmtId="0" fontId="22" fillId="0" borderId="0" xfId="0" applyFont="1"/>
    <xf numFmtId="0" fontId="36" fillId="0" borderId="0" xfId="0" applyFont="1"/>
    <xf numFmtId="49" fontId="22" fillId="0" borderId="0" xfId="0" applyNumberFormat="1" applyFont="1" applyAlignment="1">
      <alignment horizontal="center"/>
    </xf>
    <xf numFmtId="0" fontId="22" fillId="0" borderId="23" xfId="0" applyFont="1" applyBorder="1"/>
    <xf numFmtId="0" fontId="37" fillId="3" borderId="0" xfId="0" applyFont="1" applyFill="1"/>
    <xf numFmtId="4" fontId="37" fillId="3" borderId="0" xfId="0" applyNumberFormat="1" applyFont="1" applyFill="1"/>
    <xf numFmtId="4" fontId="30" fillId="0" borderId="0" xfId="0" applyNumberFormat="1" applyFont="1"/>
    <xf numFmtId="0" fontId="0" fillId="0" borderId="5" xfId="0" applyBorder="1" applyAlignment="1">
      <alignment horizontal="center"/>
    </xf>
    <xf numFmtId="4" fontId="33" fillId="0" borderId="0" xfId="0" applyNumberFormat="1" applyFont="1"/>
    <xf numFmtId="49" fontId="0" fillId="0" borderId="23" xfId="0" applyNumberFormat="1" applyBorder="1" applyAlignment="1">
      <alignment horizontal="center"/>
    </xf>
    <xf numFmtId="4" fontId="38" fillId="0" borderId="0" xfId="0" applyNumberFormat="1" applyFont="1"/>
    <xf numFmtId="0" fontId="39" fillId="0" borderId="0" xfId="0" applyFont="1"/>
    <xf numFmtId="4" fontId="39" fillId="0" borderId="0" xfId="0" applyNumberFormat="1" applyFont="1"/>
    <xf numFmtId="4" fontId="40" fillId="0" borderId="0" xfId="0" applyNumberFormat="1" applyFont="1"/>
    <xf numFmtId="4" fontId="3" fillId="0" borderId="0" xfId="1" applyNumberFormat="1" applyFont="1" applyAlignment="1">
      <alignment horizontal="center" wrapText="1"/>
    </xf>
    <xf numFmtId="49" fontId="3" fillId="0" borderId="3" xfId="1" applyNumberFormat="1" applyFont="1" applyBorder="1" applyAlignment="1">
      <alignment horizontal="center" wrapText="1"/>
    </xf>
    <xf numFmtId="4" fontId="5" fillId="0" borderId="6" xfId="1" applyNumberFormat="1" applyFont="1" applyBorder="1" applyAlignment="1">
      <alignment horizontal="right"/>
    </xf>
    <xf numFmtId="4" fontId="5" fillId="9" borderId="6" xfId="1" applyNumberFormat="1" applyFont="1" applyFill="1" applyBorder="1"/>
    <xf numFmtId="4" fontId="5" fillId="9" borderId="6" xfId="1" applyNumberFormat="1" applyFont="1" applyFill="1" applyBorder="1" applyAlignment="1">
      <alignment horizontal="right"/>
    </xf>
    <xf numFmtId="4" fontId="6" fillId="0" borderId="7" xfId="1" applyNumberFormat="1" applyFont="1" applyBorder="1" applyAlignment="1">
      <alignment horizontal="right"/>
    </xf>
    <xf numFmtId="4" fontId="10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" fontId="12" fillId="0" borderId="0" xfId="1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 wrapText="1"/>
    </xf>
    <xf numFmtId="4" fontId="0" fillId="0" borderId="5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" fontId="15" fillId="0" borderId="3" xfId="1" applyNumberFormat="1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9" fillId="0" borderId="25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5" fillId="0" borderId="5" xfId="1" applyFont="1" applyBorder="1"/>
    <xf numFmtId="4" fontId="5" fillId="0" borderId="5" xfId="1" applyNumberFormat="1" applyFont="1" applyBorder="1"/>
    <xf numFmtId="4" fontId="23" fillId="0" borderId="5" xfId="0" applyNumberFormat="1" applyFont="1" applyBorder="1"/>
    <xf numFmtId="0" fontId="6" fillId="0" borderId="5" xfId="1" applyFont="1" applyBorder="1" applyAlignment="1">
      <alignment horizontal="left"/>
    </xf>
    <xf numFmtId="4" fontId="6" fillId="0" borderId="5" xfId="1" applyNumberFormat="1" applyFont="1" applyBorder="1" applyAlignment="1">
      <alignment horizontal="right"/>
    </xf>
    <xf numFmtId="4" fontId="24" fillId="0" borderId="5" xfId="0" applyNumberFormat="1" applyFont="1" applyBorder="1"/>
    <xf numFmtId="9" fontId="0" fillId="0" borderId="0" xfId="0" applyNumberFormat="1" applyAlignment="1">
      <alignment horizontal="left"/>
    </xf>
    <xf numFmtId="4" fontId="23" fillId="0" borderId="5" xfId="1" applyNumberFormat="1" applyFont="1" applyBorder="1"/>
    <xf numFmtId="0" fontId="6" fillId="0" borderId="5" xfId="1" applyFont="1" applyBorder="1"/>
    <xf numFmtId="4" fontId="6" fillId="0" borderId="5" xfId="1" applyNumberFormat="1" applyFont="1" applyBorder="1"/>
    <xf numFmtId="4" fontId="24" fillId="0" borderId="5" xfId="1" applyNumberFormat="1" applyFont="1" applyBorder="1"/>
    <xf numFmtId="0" fontId="7" fillId="0" borderId="4" xfId="1" applyFont="1" applyBorder="1" applyAlignment="1">
      <alignment horizontal="center"/>
    </xf>
    <xf numFmtId="4" fontId="5" fillId="0" borderId="5" xfId="0" applyNumberFormat="1" applyFont="1" applyBorder="1"/>
    <xf numFmtId="0" fontId="5" fillId="10" borderId="5" xfId="1" applyFont="1" applyFill="1" applyBorder="1"/>
    <xf numFmtId="4" fontId="7" fillId="10" borderId="5" xfId="1" applyNumberFormat="1" applyFont="1" applyFill="1" applyBorder="1"/>
    <xf numFmtId="4" fontId="7" fillId="6" borderId="5" xfId="1" applyNumberFormat="1" applyFont="1" applyFill="1" applyBorder="1"/>
    <xf numFmtId="4" fontId="25" fillId="0" borderId="5" xfId="0" applyNumberFormat="1" applyFont="1" applyBorder="1"/>
    <xf numFmtId="4" fontId="7" fillId="0" borderId="5" xfId="1" applyNumberFormat="1" applyFont="1" applyBorder="1"/>
    <xf numFmtId="0" fontId="7" fillId="0" borderId="24" xfId="1" applyFont="1" applyBorder="1" applyAlignment="1">
      <alignment horizontal="center"/>
    </xf>
    <xf numFmtId="0" fontId="9" fillId="0" borderId="25" xfId="0" applyFont="1" applyBorder="1"/>
    <xf numFmtId="4" fontId="1" fillId="0" borderId="25" xfId="0" applyNumberFormat="1" applyFont="1" applyBorder="1"/>
    <xf numFmtId="49" fontId="41" fillId="0" borderId="0" xfId="1" applyNumberFormat="1" applyFont="1"/>
    <xf numFmtId="0" fontId="0" fillId="4" borderId="0" xfId="0" applyFill="1" applyAlignment="1">
      <alignment horizontal="center"/>
    </xf>
    <xf numFmtId="0" fontId="42" fillId="0" borderId="0" xfId="0" applyFont="1"/>
    <xf numFmtId="0" fontId="43" fillId="0" borderId="0" xfId="0" applyFont="1" applyAlignment="1">
      <alignment horizontal="center"/>
    </xf>
    <xf numFmtId="49" fontId="10" fillId="0" borderId="0" xfId="1" applyNumberFormat="1" applyFont="1" applyAlignment="1">
      <alignment horizontal="left"/>
    </xf>
    <xf numFmtId="49" fontId="12" fillId="0" borderId="0" xfId="1" applyNumberFormat="1" applyFont="1" applyAlignment="1">
      <alignment horizontal="left"/>
    </xf>
    <xf numFmtId="0" fontId="3" fillId="0" borderId="0" xfId="1" applyFont="1" applyAlignment="1">
      <alignment horizontal="center" wrapText="1"/>
    </xf>
    <xf numFmtId="0" fontId="12" fillId="0" borderId="0" xfId="1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13" fillId="0" borderId="0" xfId="1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/>
    <xf numFmtId="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/>
  </cellXfs>
  <cellStyles count="2">
    <cellStyle name="Normální" xfId="0" builtinId="0"/>
    <cellStyle name="Normální 2" xfId="1" xr:uid="{25C48EC3-A6D7-4746-8C19-03941D26F1E2}"/>
  </cellStyles>
  <dxfs count="0"/>
  <tableStyles count="0" defaultTableStyle="TableStyleMedium2" defaultPivotStyle="PivotStyleLight16"/>
  <colors>
    <mruColors>
      <color rgb="FFFFFF99"/>
      <color rgb="FFFFFF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8193" name="AutoShape 1" descr="Město Albrechtice">
          <a:extLst>
            <a:ext uri="{FF2B5EF4-FFF2-40B4-BE49-F238E27FC236}">
              <a16:creationId xmlns:a16="http://schemas.microsoft.com/office/drawing/2014/main" id="{456F1B50-B9B9-A42B-F45A-935F513859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4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8194" name="AutoShape 2" descr="Město Albrechtice">
          <a:extLst>
            <a:ext uri="{FF2B5EF4-FFF2-40B4-BE49-F238E27FC236}">
              <a16:creationId xmlns:a16="http://schemas.microsoft.com/office/drawing/2014/main" id="{CBCB08BB-9D92-18AD-C6F8-6A1C8729AB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34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F071-9768-48CE-AF3F-4BACCB8E7D5B}">
  <dimension ref="A8:I14"/>
  <sheetViews>
    <sheetView workbookViewId="0">
      <selection activeCell="A10" sqref="A10"/>
    </sheetView>
  </sheetViews>
  <sheetFormatPr defaultRowHeight="15" x14ac:dyDescent="0.25"/>
  <sheetData>
    <row r="8" spans="1:9" ht="34.5" x14ac:dyDescent="0.45">
      <c r="A8" s="199" t="s">
        <v>196</v>
      </c>
      <c r="B8" s="199"/>
      <c r="C8" s="199"/>
      <c r="D8" s="199"/>
      <c r="E8" s="199"/>
      <c r="F8" s="199"/>
      <c r="G8" s="199"/>
      <c r="H8" s="199"/>
      <c r="I8" s="199"/>
    </row>
    <row r="9" spans="1:9" ht="34.5" x14ac:dyDescent="0.45">
      <c r="A9" s="199" t="s">
        <v>341</v>
      </c>
      <c r="B9" s="199"/>
      <c r="C9" s="199"/>
      <c r="D9" s="199"/>
      <c r="E9" s="199"/>
      <c r="F9" s="199"/>
      <c r="G9" s="199"/>
      <c r="H9" s="199"/>
      <c r="I9" s="199"/>
    </row>
    <row r="10" spans="1:9" ht="35.25" x14ac:dyDescent="0.5">
      <c r="A10" s="198"/>
      <c r="B10" s="198"/>
      <c r="C10" s="198"/>
      <c r="D10" s="198"/>
      <c r="E10" s="198"/>
      <c r="F10" s="198"/>
      <c r="G10" s="198"/>
      <c r="H10" s="198"/>
      <c r="I10" s="198"/>
    </row>
    <row r="11" spans="1:9" ht="35.25" x14ac:dyDescent="0.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35.25" x14ac:dyDescent="0.5">
      <c r="A12" s="198"/>
      <c r="B12" s="198"/>
      <c r="C12" s="198"/>
      <c r="D12" s="198"/>
      <c r="E12" s="198"/>
      <c r="F12" s="198"/>
      <c r="G12" s="198"/>
      <c r="H12" s="198"/>
      <c r="I12" s="198"/>
    </row>
    <row r="13" spans="1:9" ht="34.5" x14ac:dyDescent="0.45">
      <c r="A13" s="199" t="s">
        <v>337</v>
      </c>
      <c r="B13" s="199"/>
      <c r="C13" s="199"/>
      <c r="D13" s="199"/>
      <c r="E13" s="199"/>
      <c r="F13" s="199"/>
      <c r="G13" s="199"/>
      <c r="H13" s="199"/>
      <c r="I13" s="199"/>
    </row>
    <row r="14" spans="1:9" ht="35.25" x14ac:dyDescent="0.5">
      <c r="A14" s="198"/>
      <c r="B14" s="198"/>
      <c r="C14" s="198"/>
      <c r="D14" s="198"/>
      <c r="E14" s="198"/>
      <c r="F14" s="198"/>
      <c r="G14" s="198"/>
      <c r="H14" s="198"/>
      <c r="I14" s="198"/>
    </row>
  </sheetData>
  <mergeCells count="3">
    <mergeCell ref="A8:I8"/>
    <mergeCell ref="A13:I13"/>
    <mergeCell ref="A9:I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2D20-AC66-4A10-A2A9-CF7EFFFF43BB}">
  <sheetPr>
    <tabColor rgb="FFFFFF99"/>
    <pageSetUpPr fitToPage="1"/>
  </sheetPr>
  <dimension ref="A2:L119"/>
  <sheetViews>
    <sheetView tabSelected="1" zoomScaleNormal="100" workbookViewId="0">
      <selection activeCell="G82" sqref="G82"/>
    </sheetView>
  </sheetViews>
  <sheetFormatPr defaultRowHeight="15" x14ac:dyDescent="0.25"/>
  <cols>
    <col min="1" max="1" width="10.7109375" style="26" customWidth="1"/>
    <col min="2" max="3" width="8.7109375" style="26" customWidth="1"/>
    <col min="4" max="4" width="32.85546875" customWidth="1"/>
    <col min="5" max="5" width="18.5703125" style="5" customWidth="1"/>
    <col min="6" max="6" width="7.5703125" style="26" customWidth="1"/>
    <col min="7" max="7" width="88" customWidth="1"/>
    <col min="257" max="257" width="10.7109375" customWidth="1"/>
    <col min="258" max="259" width="8.7109375" customWidth="1"/>
    <col min="260" max="260" width="32.85546875" customWidth="1"/>
    <col min="261" max="261" width="18.5703125" customWidth="1"/>
    <col min="262" max="262" width="7.5703125" customWidth="1"/>
    <col min="263" max="263" width="88" customWidth="1"/>
    <col min="513" max="513" width="10.7109375" customWidth="1"/>
    <col min="514" max="515" width="8.7109375" customWidth="1"/>
    <col min="516" max="516" width="32.85546875" customWidth="1"/>
    <col min="517" max="517" width="18.5703125" customWidth="1"/>
    <col min="518" max="518" width="7.5703125" customWidth="1"/>
    <col min="519" max="519" width="88" customWidth="1"/>
    <col min="769" max="769" width="10.7109375" customWidth="1"/>
    <col min="770" max="771" width="8.7109375" customWidth="1"/>
    <col min="772" max="772" width="32.85546875" customWidth="1"/>
    <col min="773" max="773" width="18.5703125" customWidth="1"/>
    <col min="774" max="774" width="7.5703125" customWidth="1"/>
    <col min="775" max="775" width="88" customWidth="1"/>
    <col min="1025" max="1025" width="10.7109375" customWidth="1"/>
    <col min="1026" max="1027" width="8.7109375" customWidth="1"/>
    <col min="1028" max="1028" width="32.85546875" customWidth="1"/>
    <col min="1029" max="1029" width="18.5703125" customWidth="1"/>
    <col min="1030" max="1030" width="7.5703125" customWidth="1"/>
    <col min="1031" max="1031" width="88" customWidth="1"/>
    <col min="1281" max="1281" width="10.7109375" customWidth="1"/>
    <col min="1282" max="1283" width="8.7109375" customWidth="1"/>
    <col min="1284" max="1284" width="32.85546875" customWidth="1"/>
    <col min="1285" max="1285" width="18.5703125" customWidth="1"/>
    <col min="1286" max="1286" width="7.5703125" customWidth="1"/>
    <col min="1287" max="1287" width="88" customWidth="1"/>
    <col min="1537" max="1537" width="10.7109375" customWidth="1"/>
    <col min="1538" max="1539" width="8.7109375" customWidth="1"/>
    <col min="1540" max="1540" width="32.85546875" customWidth="1"/>
    <col min="1541" max="1541" width="18.5703125" customWidth="1"/>
    <col min="1542" max="1542" width="7.5703125" customWidth="1"/>
    <col min="1543" max="1543" width="88" customWidth="1"/>
    <col min="1793" max="1793" width="10.7109375" customWidth="1"/>
    <col min="1794" max="1795" width="8.7109375" customWidth="1"/>
    <col min="1796" max="1796" width="32.85546875" customWidth="1"/>
    <col min="1797" max="1797" width="18.5703125" customWidth="1"/>
    <col min="1798" max="1798" width="7.5703125" customWidth="1"/>
    <col min="1799" max="1799" width="88" customWidth="1"/>
    <col min="2049" max="2049" width="10.7109375" customWidth="1"/>
    <col min="2050" max="2051" width="8.7109375" customWidth="1"/>
    <col min="2052" max="2052" width="32.85546875" customWidth="1"/>
    <col min="2053" max="2053" width="18.5703125" customWidth="1"/>
    <col min="2054" max="2054" width="7.5703125" customWidth="1"/>
    <col min="2055" max="2055" width="88" customWidth="1"/>
    <col min="2305" max="2305" width="10.7109375" customWidth="1"/>
    <col min="2306" max="2307" width="8.7109375" customWidth="1"/>
    <col min="2308" max="2308" width="32.85546875" customWidth="1"/>
    <col min="2309" max="2309" width="18.5703125" customWidth="1"/>
    <col min="2310" max="2310" width="7.5703125" customWidth="1"/>
    <col min="2311" max="2311" width="88" customWidth="1"/>
    <col min="2561" max="2561" width="10.7109375" customWidth="1"/>
    <col min="2562" max="2563" width="8.7109375" customWidth="1"/>
    <col min="2564" max="2564" width="32.85546875" customWidth="1"/>
    <col min="2565" max="2565" width="18.5703125" customWidth="1"/>
    <col min="2566" max="2566" width="7.5703125" customWidth="1"/>
    <col min="2567" max="2567" width="88" customWidth="1"/>
    <col min="2817" max="2817" width="10.7109375" customWidth="1"/>
    <col min="2818" max="2819" width="8.7109375" customWidth="1"/>
    <col min="2820" max="2820" width="32.85546875" customWidth="1"/>
    <col min="2821" max="2821" width="18.5703125" customWidth="1"/>
    <col min="2822" max="2822" width="7.5703125" customWidth="1"/>
    <col min="2823" max="2823" width="88" customWidth="1"/>
    <col min="3073" max="3073" width="10.7109375" customWidth="1"/>
    <col min="3074" max="3075" width="8.7109375" customWidth="1"/>
    <col min="3076" max="3076" width="32.85546875" customWidth="1"/>
    <col min="3077" max="3077" width="18.5703125" customWidth="1"/>
    <col min="3078" max="3078" width="7.5703125" customWidth="1"/>
    <col min="3079" max="3079" width="88" customWidth="1"/>
    <col min="3329" max="3329" width="10.7109375" customWidth="1"/>
    <col min="3330" max="3331" width="8.7109375" customWidth="1"/>
    <col min="3332" max="3332" width="32.85546875" customWidth="1"/>
    <col min="3333" max="3333" width="18.5703125" customWidth="1"/>
    <col min="3334" max="3334" width="7.5703125" customWidth="1"/>
    <col min="3335" max="3335" width="88" customWidth="1"/>
    <col min="3585" max="3585" width="10.7109375" customWidth="1"/>
    <col min="3586" max="3587" width="8.7109375" customWidth="1"/>
    <col min="3588" max="3588" width="32.85546875" customWidth="1"/>
    <col min="3589" max="3589" width="18.5703125" customWidth="1"/>
    <col min="3590" max="3590" width="7.5703125" customWidth="1"/>
    <col min="3591" max="3591" width="88" customWidth="1"/>
    <col min="3841" max="3841" width="10.7109375" customWidth="1"/>
    <col min="3842" max="3843" width="8.7109375" customWidth="1"/>
    <col min="3844" max="3844" width="32.85546875" customWidth="1"/>
    <col min="3845" max="3845" width="18.5703125" customWidth="1"/>
    <col min="3846" max="3846" width="7.5703125" customWidth="1"/>
    <col min="3847" max="3847" width="88" customWidth="1"/>
    <col min="4097" max="4097" width="10.7109375" customWidth="1"/>
    <col min="4098" max="4099" width="8.7109375" customWidth="1"/>
    <col min="4100" max="4100" width="32.85546875" customWidth="1"/>
    <col min="4101" max="4101" width="18.5703125" customWidth="1"/>
    <col min="4102" max="4102" width="7.5703125" customWidth="1"/>
    <col min="4103" max="4103" width="88" customWidth="1"/>
    <col min="4353" max="4353" width="10.7109375" customWidth="1"/>
    <col min="4354" max="4355" width="8.7109375" customWidth="1"/>
    <col min="4356" max="4356" width="32.85546875" customWidth="1"/>
    <col min="4357" max="4357" width="18.5703125" customWidth="1"/>
    <col min="4358" max="4358" width="7.5703125" customWidth="1"/>
    <col min="4359" max="4359" width="88" customWidth="1"/>
    <col min="4609" max="4609" width="10.7109375" customWidth="1"/>
    <col min="4610" max="4611" width="8.7109375" customWidth="1"/>
    <col min="4612" max="4612" width="32.85546875" customWidth="1"/>
    <col min="4613" max="4613" width="18.5703125" customWidth="1"/>
    <col min="4614" max="4614" width="7.5703125" customWidth="1"/>
    <col min="4615" max="4615" width="88" customWidth="1"/>
    <col min="4865" max="4865" width="10.7109375" customWidth="1"/>
    <col min="4866" max="4867" width="8.7109375" customWidth="1"/>
    <col min="4868" max="4868" width="32.85546875" customWidth="1"/>
    <col min="4869" max="4869" width="18.5703125" customWidth="1"/>
    <col min="4870" max="4870" width="7.5703125" customWidth="1"/>
    <col min="4871" max="4871" width="88" customWidth="1"/>
    <col min="5121" max="5121" width="10.7109375" customWidth="1"/>
    <col min="5122" max="5123" width="8.7109375" customWidth="1"/>
    <col min="5124" max="5124" width="32.85546875" customWidth="1"/>
    <col min="5125" max="5125" width="18.5703125" customWidth="1"/>
    <col min="5126" max="5126" width="7.5703125" customWidth="1"/>
    <col min="5127" max="5127" width="88" customWidth="1"/>
    <col min="5377" max="5377" width="10.7109375" customWidth="1"/>
    <col min="5378" max="5379" width="8.7109375" customWidth="1"/>
    <col min="5380" max="5380" width="32.85546875" customWidth="1"/>
    <col min="5381" max="5381" width="18.5703125" customWidth="1"/>
    <col min="5382" max="5382" width="7.5703125" customWidth="1"/>
    <col min="5383" max="5383" width="88" customWidth="1"/>
    <col min="5633" max="5633" width="10.7109375" customWidth="1"/>
    <col min="5634" max="5635" width="8.7109375" customWidth="1"/>
    <col min="5636" max="5636" width="32.85546875" customWidth="1"/>
    <col min="5637" max="5637" width="18.5703125" customWidth="1"/>
    <col min="5638" max="5638" width="7.5703125" customWidth="1"/>
    <col min="5639" max="5639" width="88" customWidth="1"/>
    <col min="5889" max="5889" width="10.7109375" customWidth="1"/>
    <col min="5890" max="5891" width="8.7109375" customWidth="1"/>
    <col min="5892" max="5892" width="32.85546875" customWidth="1"/>
    <col min="5893" max="5893" width="18.5703125" customWidth="1"/>
    <col min="5894" max="5894" width="7.5703125" customWidth="1"/>
    <col min="5895" max="5895" width="88" customWidth="1"/>
    <col min="6145" max="6145" width="10.7109375" customWidth="1"/>
    <col min="6146" max="6147" width="8.7109375" customWidth="1"/>
    <col min="6148" max="6148" width="32.85546875" customWidth="1"/>
    <col min="6149" max="6149" width="18.5703125" customWidth="1"/>
    <col min="6150" max="6150" width="7.5703125" customWidth="1"/>
    <col min="6151" max="6151" width="88" customWidth="1"/>
    <col min="6401" max="6401" width="10.7109375" customWidth="1"/>
    <col min="6402" max="6403" width="8.7109375" customWidth="1"/>
    <col min="6404" max="6404" width="32.85546875" customWidth="1"/>
    <col min="6405" max="6405" width="18.5703125" customWidth="1"/>
    <col min="6406" max="6406" width="7.5703125" customWidth="1"/>
    <col min="6407" max="6407" width="88" customWidth="1"/>
    <col min="6657" max="6657" width="10.7109375" customWidth="1"/>
    <col min="6658" max="6659" width="8.7109375" customWidth="1"/>
    <col min="6660" max="6660" width="32.85546875" customWidth="1"/>
    <col min="6661" max="6661" width="18.5703125" customWidth="1"/>
    <col min="6662" max="6662" width="7.5703125" customWidth="1"/>
    <col min="6663" max="6663" width="88" customWidth="1"/>
    <col min="6913" max="6913" width="10.7109375" customWidth="1"/>
    <col min="6914" max="6915" width="8.7109375" customWidth="1"/>
    <col min="6916" max="6916" width="32.85546875" customWidth="1"/>
    <col min="6917" max="6917" width="18.5703125" customWidth="1"/>
    <col min="6918" max="6918" width="7.5703125" customWidth="1"/>
    <col min="6919" max="6919" width="88" customWidth="1"/>
    <col min="7169" max="7169" width="10.7109375" customWidth="1"/>
    <col min="7170" max="7171" width="8.7109375" customWidth="1"/>
    <col min="7172" max="7172" width="32.85546875" customWidth="1"/>
    <col min="7173" max="7173" width="18.5703125" customWidth="1"/>
    <col min="7174" max="7174" width="7.5703125" customWidth="1"/>
    <col min="7175" max="7175" width="88" customWidth="1"/>
    <col min="7425" max="7425" width="10.7109375" customWidth="1"/>
    <col min="7426" max="7427" width="8.7109375" customWidth="1"/>
    <col min="7428" max="7428" width="32.85546875" customWidth="1"/>
    <col min="7429" max="7429" width="18.5703125" customWidth="1"/>
    <col min="7430" max="7430" width="7.5703125" customWidth="1"/>
    <col min="7431" max="7431" width="88" customWidth="1"/>
    <col min="7681" max="7681" width="10.7109375" customWidth="1"/>
    <col min="7682" max="7683" width="8.7109375" customWidth="1"/>
    <col min="7684" max="7684" width="32.85546875" customWidth="1"/>
    <col min="7685" max="7685" width="18.5703125" customWidth="1"/>
    <col min="7686" max="7686" width="7.5703125" customWidth="1"/>
    <col min="7687" max="7687" width="88" customWidth="1"/>
    <col min="7937" max="7937" width="10.7109375" customWidth="1"/>
    <col min="7938" max="7939" width="8.7109375" customWidth="1"/>
    <col min="7940" max="7940" width="32.85546875" customWidth="1"/>
    <col min="7941" max="7941" width="18.5703125" customWidth="1"/>
    <col min="7942" max="7942" width="7.5703125" customWidth="1"/>
    <col min="7943" max="7943" width="88" customWidth="1"/>
    <col min="8193" max="8193" width="10.7109375" customWidth="1"/>
    <col min="8194" max="8195" width="8.7109375" customWidth="1"/>
    <col min="8196" max="8196" width="32.85546875" customWidth="1"/>
    <col min="8197" max="8197" width="18.5703125" customWidth="1"/>
    <col min="8198" max="8198" width="7.5703125" customWidth="1"/>
    <col min="8199" max="8199" width="88" customWidth="1"/>
    <col min="8449" max="8449" width="10.7109375" customWidth="1"/>
    <col min="8450" max="8451" width="8.7109375" customWidth="1"/>
    <col min="8452" max="8452" width="32.85546875" customWidth="1"/>
    <col min="8453" max="8453" width="18.5703125" customWidth="1"/>
    <col min="8454" max="8454" width="7.5703125" customWidth="1"/>
    <col min="8455" max="8455" width="88" customWidth="1"/>
    <col min="8705" max="8705" width="10.7109375" customWidth="1"/>
    <col min="8706" max="8707" width="8.7109375" customWidth="1"/>
    <col min="8708" max="8708" width="32.85546875" customWidth="1"/>
    <col min="8709" max="8709" width="18.5703125" customWidth="1"/>
    <col min="8710" max="8710" width="7.5703125" customWidth="1"/>
    <col min="8711" max="8711" width="88" customWidth="1"/>
    <col min="8961" max="8961" width="10.7109375" customWidth="1"/>
    <col min="8962" max="8963" width="8.7109375" customWidth="1"/>
    <col min="8964" max="8964" width="32.85546875" customWidth="1"/>
    <col min="8965" max="8965" width="18.5703125" customWidth="1"/>
    <col min="8966" max="8966" width="7.5703125" customWidth="1"/>
    <col min="8967" max="8967" width="88" customWidth="1"/>
    <col min="9217" max="9217" width="10.7109375" customWidth="1"/>
    <col min="9218" max="9219" width="8.7109375" customWidth="1"/>
    <col min="9220" max="9220" width="32.85546875" customWidth="1"/>
    <col min="9221" max="9221" width="18.5703125" customWidth="1"/>
    <col min="9222" max="9222" width="7.5703125" customWidth="1"/>
    <col min="9223" max="9223" width="88" customWidth="1"/>
    <col min="9473" max="9473" width="10.7109375" customWidth="1"/>
    <col min="9474" max="9475" width="8.7109375" customWidth="1"/>
    <col min="9476" max="9476" width="32.85546875" customWidth="1"/>
    <col min="9477" max="9477" width="18.5703125" customWidth="1"/>
    <col min="9478" max="9478" width="7.5703125" customWidth="1"/>
    <col min="9479" max="9479" width="88" customWidth="1"/>
    <col min="9729" max="9729" width="10.7109375" customWidth="1"/>
    <col min="9730" max="9731" width="8.7109375" customWidth="1"/>
    <col min="9732" max="9732" width="32.85546875" customWidth="1"/>
    <col min="9733" max="9733" width="18.5703125" customWidth="1"/>
    <col min="9734" max="9734" width="7.5703125" customWidth="1"/>
    <col min="9735" max="9735" width="88" customWidth="1"/>
    <col min="9985" max="9985" width="10.7109375" customWidth="1"/>
    <col min="9986" max="9987" width="8.7109375" customWidth="1"/>
    <col min="9988" max="9988" width="32.85546875" customWidth="1"/>
    <col min="9989" max="9989" width="18.5703125" customWidth="1"/>
    <col min="9990" max="9990" width="7.5703125" customWidth="1"/>
    <col min="9991" max="9991" width="88" customWidth="1"/>
    <col min="10241" max="10241" width="10.7109375" customWidth="1"/>
    <col min="10242" max="10243" width="8.7109375" customWidth="1"/>
    <col min="10244" max="10244" width="32.85546875" customWidth="1"/>
    <col min="10245" max="10245" width="18.5703125" customWidth="1"/>
    <col min="10246" max="10246" width="7.5703125" customWidth="1"/>
    <col min="10247" max="10247" width="88" customWidth="1"/>
    <col min="10497" max="10497" width="10.7109375" customWidth="1"/>
    <col min="10498" max="10499" width="8.7109375" customWidth="1"/>
    <col min="10500" max="10500" width="32.85546875" customWidth="1"/>
    <col min="10501" max="10501" width="18.5703125" customWidth="1"/>
    <col min="10502" max="10502" width="7.5703125" customWidth="1"/>
    <col min="10503" max="10503" width="88" customWidth="1"/>
    <col min="10753" max="10753" width="10.7109375" customWidth="1"/>
    <col min="10754" max="10755" width="8.7109375" customWidth="1"/>
    <col min="10756" max="10756" width="32.85546875" customWidth="1"/>
    <col min="10757" max="10757" width="18.5703125" customWidth="1"/>
    <col min="10758" max="10758" width="7.5703125" customWidth="1"/>
    <col min="10759" max="10759" width="88" customWidth="1"/>
    <col min="11009" max="11009" width="10.7109375" customWidth="1"/>
    <col min="11010" max="11011" width="8.7109375" customWidth="1"/>
    <col min="11012" max="11012" width="32.85546875" customWidth="1"/>
    <col min="11013" max="11013" width="18.5703125" customWidth="1"/>
    <col min="11014" max="11014" width="7.5703125" customWidth="1"/>
    <col min="11015" max="11015" width="88" customWidth="1"/>
    <col min="11265" max="11265" width="10.7109375" customWidth="1"/>
    <col min="11266" max="11267" width="8.7109375" customWidth="1"/>
    <col min="11268" max="11268" width="32.85546875" customWidth="1"/>
    <col min="11269" max="11269" width="18.5703125" customWidth="1"/>
    <col min="11270" max="11270" width="7.5703125" customWidth="1"/>
    <col min="11271" max="11271" width="88" customWidth="1"/>
    <col min="11521" max="11521" width="10.7109375" customWidth="1"/>
    <col min="11522" max="11523" width="8.7109375" customWidth="1"/>
    <col min="11524" max="11524" width="32.85546875" customWidth="1"/>
    <col min="11525" max="11525" width="18.5703125" customWidth="1"/>
    <col min="11526" max="11526" width="7.5703125" customWidth="1"/>
    <col min="11527" max="11527" width="88" customWidth="1"/>
    <col min="11777" max="11777" width="10.7109375" customWidth="1"/>
    <col min="11778" max="11779" width="8.7109375" customWidth="1"/>
    <col min="11780" max="11780" width="32.85546875" customWidth="1"/>
    <col min="11781" max="11781" width="18.5703125" customWidth="1"/>
    <col min="11782" max="11782" width="7.5703125" customWidth="1"/>
    <col min="11783" max="11783" width="88" customWidth="1"/>
    <col min="12033" max="12033" width="10.7109375" customWidth="1"/>
    <col min="12034" max="12035" width="8.7109375" customWidth="1"/>
    <col min="12036" max="12036" width="32.85546875" customWidth="1"/>
    <col min="12037" max="12037" width="18.5703125" customWidth="1"/>
    <col min="12038" max="12038" width="7.5703125" customWidth="1"/>
    <col min="12039" max="12039" width="88" customWidth="1"/>
    <col min="12289" max="12289" width="10.7109375" customWidth="1"/>
    <col min="12290" max="12291" width="8.7109375" customWidth="1"/>
    <col min="12292" max="12292" width="32.85546875" customWidth="1"/>
    <col min="12293" max="12293" width="18.5703125" customWidth="1"/>
    <col min="12294" max="12294" width="7.5703125" customWidth="1"/>
    <col min="12295" max="12295" width="88" customWidth="1"/>
    <col min="12545" max="12545" width="10.7109375" customWidth="1"/>
    <col min="12546" max="12547" width="8.7109375" customWidth="1"/>
    <col min="12548" max="12548" width="32.85546875" customWidth="1"/>
    <col min="12549" max="12549" width="18.5703125" customWidth="1"/>
    <col min="12550" max="12550" width="7.5703125" customWidth="1"/>
    <col min="12551" max="12551" width="88" customWidth="1"/>
    <col min="12801" max="12801" width="10.7109375" customWidth="1"/>
    <col min="12802" max="12803" width="8.7109375" customWidth="1"/>
    <col min="12804" max="12804" width="32.85546875" customWidth="1"/>
    <col min="12805" max="12805" width="18.5703125" customWidth="1"/>
    <col min="12806" max="12806" width="7.5703125" customWidth="1"/>
    <col min="12807" max="12807" width="88" customWidth="1"/>
    <col min="13057" max="13057" width="10.7109375" customWidth="1"/>
    <col min="13058" max="13059" width="8.7109375" customWidth="1"/>
    <col min="13060" max="13060" width="32.85546875" customWidth="1"/>
    <col min="13061" max="13061" width="18.5703125" customWidth="1"/>
    <col min="13062" max="13062" width="7.5703125" customWidth="1"/>
    <col min="13063" max="13063" width="88" customWidth="1"/>
    <col min="13313" max="13313" width="10.7109375" customWidth="1"/>
    <col min="13314" max="13315" width="8.7109375" customWidth="1"/>
    <col min="13316" max="13316" width="32.85546875" customWidth="1"/>
    <col min="13317" max="13317" width="18.5703125" customWidth="1"/>
    <col min="13318" max="13318" width="7.5703125" customWidth="1"/>
    <col min="13319" max="13319" width="88" customWidth="1"/>
    <col min="13569" max="13569" width="10.7109375" customWidth="1"/>
    <col min="13570" max="13571" width="8.7109375" customWidth="1"/>
    <col min="13572" max="13572" width="32.85546875" customWidth="1"/>
    <col min="13573" max="13573" width="18.5703125" customWidth="1"/>
    <col min="13574" max="13574" width="7.5703125" customWidth="1"/>
    <col min="13575" max="13575" width="88" customWidth="1"/>
    <col min="13825" max="13825" width="10.7109375" customWidth="1"/>
    <col min="13826" max="13827" width="8.7109375" customWidth="1"/>
    <col min="13828" max="13828" width="32.85546875" customWidth="1"/>
    <col min="13829" max="13829" width="18.5703125" customWidth="1"/>
    <col min="13830" max="13830" width="7.5703125" customWidth="1"/>
    <col min="13831" max="13831" width="88" customWidth="1"/>
    <col min="14081" max="14081" width="10.7109375" customWidth="1"/>
    <col min="14082" max="14083" width="8.7109375" customWidth="1"/>
    <col min="14084" max="14084" width="32.85546875" customWidth="1"/>
    <col min="14085" max="14085" width="18.5703125" customWidth="1"/>
    <col min="14086" max="14086" width="7.5703125" customWidth="1"/>
    <col min="14087" max="14087" width="88" customWidth="1"/>
    <col min="14337" max="14337" width="10.7109375" customWidth="1"/>
    <col min="14338" max="14339" width="8.7109375" customWidth="1"/>
    <col min="14340" max="14340" width="32.85546875" customWidth="1"/>
    <col min="14341" max="14341" width="18.5703125" customWidth="1"/>
    <col min="14342" max="14342" width="7.5703125" customWidth="1"/>
    <col min="14343" max="14343" width="88" customWidth="1"/>
    <col min="14593" max="14593" width="10.7109375" customWidth="1"/>
    <col min="14594" max="14595" width="8.7109375" customWidth="1"/>
    <col min="14596" max="14596" width="32.85546875" customWidth="1"/>
    <col min="14597" max="14597" width="18.5703125" customWidth="1"/>
    <col min="14598" max="14598" width="7.5703125" customWidth="1"/>
    <col min="14599" max="14599" width="88" customWidth="1"/>
    <col min="14849" max="14849" width="10.7109375" customWidth="1"/>
    <col min="14850" max="14851" width="8.7109375" customWidth="1"/>
    <col min="14852" max="14852" width="32.85546875" customWidth="1"/>
    <col min="14853" max="14853" width="18.5703125" customWidth="1"/>
    <col min="14854" max="14854" width="7.5703125" customWidth="1"/>
    <col min="14855" max="14855" width="88" customWidth="1"/>
    <col min="15105" max="15105" width="10.7109375" customWidth="1"/>
    <col min="15106" max="15107" width="8.7109375" customWidth="1"/>
    <col min="15108" max="15108" width="32.85546875" customWidth="1"/>
    <col min="15109" max="15109" width="18.5703125" customWidth="1"/>
    <col min="15110" max="15110" width="7.5703125" customWidth="1"/>
    <col min="15111" max="15111" width="88" customWidth="1"/>
    <col min="15361" max="15361" width="10.7109375" customWidth="1"/>
    <col min="15362" max="15363" width="8.7109375" customWidth="1"/>
    <col min="15364" max="15364" width="32.85546875" customWidth="1"/>
    <col min="15365" max="15365" width="18.5703125" customWidth="1"/>
    <col min="15366" max="15366" width="7.5703125" customWidth="1"/>
    <col min="15367" max="15367" width="88" customWidth="1"/>
    <col min="15617" max="15617" width="10.7109375" customWidth="1"/>
    <col min="15618" max="15619" width="8.7109375" customWidth="1"/>
    <col min="15620" max="15620" width="32.85546875" customWidth="1"/>
    <col min="15621" max="15621" width="18.5703125" customWidth="1"/>
    <col min="15622" max="15622" width="7.5703125" customWidth="1"/>
    <col min="15623" max="15623" width="88" customWidth="1"/>
    <col min="15873" max="15873" width="10.7109375" customWidth="1"/>
    <col min="15874" max="15875" width="8.7109375" customWidth="1"/>
    <col min="15876" max="15876" width="32.85546875" customWidth="1"/>
    <col min="15877" max="15877" width="18.5703125" customWidth="1"/>
    <col min="15878" max="15878" width="7.5703125" customWidth="1"/>
    <col min="15879" max="15879" width="88" customWidth="1"/>
    <col min="16129" max="16129" width="10.7109375" customWidth="1"/>
    <col min="16130" max="16131" width="8.7109375" customWidth="1"/>
    <col min="16132" max="16132" width="32.85546875" customWidth="1"/>
    <col min="16133" max="16133" width="18.5703125" customWidth="1"/>
    <col min="16134" max="16134" width="7.5703125" customWidth="1"/>
    <col min="16135" max="16135" width="88" customWidth="1"/>
  </cols>
  <sheetData>
    <row r="2" spans="1:8" ht="15.75" x14ac:dyDescent="0.25">
      <c r="D2" s="65" t="s">
        <v>202</v>
      </c>
      <c r="E2" s="66"/>
      <c r="F2" s="67"/>
      <c r="G2" s="65"/>
      <c r="H2" s="59"/>
    </row>
    <row r="3" spans="1:8" ht="15.75" x14ac:dyDescent="0.25">
      <c r="D3" s="59"/>
      <c r="E3" s="64"/>
      <c r="F3" s="68"/>
      <c r="G3" s="59"/>
      <c r="H3" s="59"/>
    </row>
    <row r="4" spans="1:8" x14ac:dyDescent="0.25">
      <c r="A4" s="69" t="s">
        <v>123</v>
      </c>
      <c r="B4" s="69" t="s">
        <v>1</v>
      </c>
      <c r="C4" s="69" t="s">
        <v>0</v>
      </c>
      <c r="D4" s="70"/>
      <c r="E4" s="71"/>
      <c r="F4" s="69"/>
      <c r="G4" s="72" t="s">
        <v>124</v>
      </c>
    </row>
    <row r="5" spans="1:8" x14ac:dyDescent="0.25">
      <c r="E5" s="73"/>
    </row>
    <row r="6" spans="1:8" x14ac:dyDescent="0.25">
      <c r="A6" s="26">
        <v>2212</v>
      </c>
      <c r="B6" s="26">
        <v>6121</v>
      </c>
      <c r="D6" s="61" t="s">
        <v>203</v>
      </c>
      <c r="E6" s="140">
        <v>3000000</v>
      </c>
      <c r="F6" s="74"/>
      <c r="G6" s="61" t="s">
        <v>200</v>
      </c>
    </row>
    <row r="7" spans="1:8" x14ac:dyDescent="0.25">
      <c r="E7" s="73"/>
    </row>
    <row r="8" spans="1:8" x14ac:dyDescent="0.25">
      <c r="A8" s="26">
        <v>2219</v>
      </c>
      <c r="B8" s="26">
        <v>6121</v>
      </c>
      <c r="D8" s="61" t="s">
        <v>125</v>
      </c>
      <c r="E8" s="78">
        <v>110000</v>
      </c>
      <c r="F8" s="79"/>
      <c r="G8" s="80" t="s">
        <v>108</v>
      </c>
    </row>
    <row r="9" spans="1:8" x14ac:dyDescent="0.25">
      <c r="D9" s="61"/>
      <c r="E9" s="78">
        <v>14213750</v>
      </c>
      <c r="F9" s="79"/>
      <c r="G9" s="80" t="s">
        <v>204</v>
      </c>
    </row>
    <row r="10" spans="1:8" x14ac:dyDescent="0.25">
      <c r="D10" s="61"/>
      <c r="E10" s="78">
        <v>387200</v>
      </c>
      <c r="F10" s="79"/>
      <c r="G10" s="80" t="s">
        <v>205</v>
      </c>
    </row>
    <row r="11" spans="1:8" x14ac:dyDescent="0.25">
      <c r="D11" s="61"/>
      <c r="E11" s="78">
        <v>100000</v>
      </c>
      <c r="F11" s="79"/>
      <c r="G11" s="80" t="s">
        <v>294</v>
      </c>
    </row>
    <row r="12" spans="1:8" x14ac:dyDescent="0.25">
      <c r="C12" s="26">
        <v>436</v>
      </c>
      <c r="D12" s="61"/>
      <c r="E12" s="63">
        <v>450000</v>
      </c>
      <c r="F12" s="74"/>
      <c r="G12" s="61" t="s">
        <v>206</v>
      </c>
    </row>
    <row r="13" spans="1:8" x14ac:dyDescent="0.25">
      <c r="C13" s="26">
        <v>435</v>
      </c>
      <c r="D13" s="61"/>
      <c r="E13" s="63">
        <v>450000</v>
      </c>
      <c r="F13" s="74"/>
      <c r="G13" s="61" t="s">
        <v>207</v>
      </c>
    </row>
    <row r="14" spans="1:8" x14ac:dyDescent="0.25">
      <c r="C14" s="26">
        <v>435</v>
      </c>
      <c r="D14" s="61"/>
      <c r="E14" s="63">
        <v>3000000</v>
      </c>
      <c r="F14" s="74"/>
      <c r="G14" s="61" t="s">
        <v>208</v>
      </c>
    </row>
    <row r="15" spans="1:8" x14ac:dyDescent="0.25">
      <c r="D15" s="61"/>
      <c r="E15" s="63">
        <v>500000</v>
      </c>
      <c r="F15" s="74"/>
      <c r="G15" s="61" t="s">
        <v>324</v>
      </c>
    </row>
    <row r="16" spans="1:8" x14ac:dyDescent="0.25">
      <c r="D16" s="61"/>
      <c r="E16" s="63"/>
      <c r="F16" s="74"/>
      <c r="G16" s="61"/>
    </row>
    <row r="17" spans="1:7" ht="29.25" x14ac:dyDescent="0.25">
      <c r="A17" s="82">
        <v>2221</v>
      </c>
      <c r="B17" s="82">
        <v>6121</v>
      </c>
      <c r="C17" s="82"/>
      <c r="D17" s="83" t="s">
        <v>126</v>
      </c>
      <c r="E17" s="84">
        <v>150000</v>
      </c>
      <c r="F17" s="85"/>
      <c r="G17" s="86" t="s">
        <v>127</v>
      </c>
    </row>
    <row r="18" spans="1:7" x14ac:dyDescent="0.25">
      <c r="A18" s="82"/>
      <c r="B18" s="82"/>
      <c r="C18" s="82"/>
      <c r="D18" s="83"/>
      <c r="E18" s="75"/>
      <c r="F18" s="81"/>
      <c r="G18" s="76"/>
    </row>
    <row r="19" spans="1:7" ht="43.5" x14ac:dyDescent="0.25">
      <c r="A19" s="26">
        <v>2310</v>
      </c>
      <c r="B19" s="26">
        <v>6121</v>
      </c>
      <c r="D19" s="61" t="s">
        <v>128</v>
      </c>
      <c r="E19" s="63">
        <v>210000</v>
      </c>
      <c r="F19" s="74"/>
      <c r="G19" s="76" t="s">
        <v>327</v>
      </c>
    </row>
    <row r="20" spans="1:7" x14ac:dyDescent="0.25">
      <c r="D20" s="61"/>
      <c r="E20" s="63">
        <v>922200</v>
      </c>
      <c r="F20" s="74"/>
      <c r="G20" s="61" t="s">
        <v>289</v>
      </c>
    </row>
    <row r="21" spans="1:7" x14ac:dyDescent="0.25">
      <c r="D21" s="61"/>
      <c r="E21" s="63"/>
      <c r="F21" s="74"/>
      <c r="G21" s="61"/>
    </row>
    <row r="22" spans="1:7" x14ac:dyDescent="0.25">
      <c r="A22" s="26">
        <v>2310</v>
      </c>
      <c r="B22" s="26">
        <v>6379</v>
      </c>
      <c r="D22" s="61" t="s">
        <v>128</v>
      </c>
      <c r="E22" s="63">
        <v>20000</v>
      </c>
      <c r="F22" s="74"/>
      <c r="G22" s="61" t="s">
        <v>2</v>
      </c>
    </row>
    <row r="23" spans="1:7" x14ac:dyDescent="0.25">
      <c r="D23" s="61"/>
      <c r="E23" s="63"/>
      <c r="F23" s="74"/>
      <c r="G23" s="61"/>
    </row>
    <row r="24" spans="1:7" x14ac:dyDescent="0.25">
      <c r="A24" s="26">
        <v>2321</v>
      </c>
      <c r="B24" s="26">
        <v>6121</v>
      </c>
      <c r="D24" s="61" t="s">
        <v>129</v>
      </c>
      <c r="E24" s="63">
        <v>150000</v>
      </c>
      <c r="F24" s="74"/>
      <c r="G24" s="61" t="s">
        <v>209</v>
      </c>
    </row>
    <row r="25" spans="1:7" x14ac:dyDescent="0.25">
      <c r="D25" s="61"/>
      <c r="E25" s="63">
        <v>1000000</v>
      </c>
      <c r="F25" s="74"/>
      <c r="G25" s="61" t="s">
        <v>210</v>
      </c>
    </row>
    <row r="26" spans="1:7" x14ac:dyDescent="0.25">
      <c r="D26" s="61"/>
      <c r="E26" s="63">
        <v>100000</v>
      </c>
      <c r="F26" s="74"/>
      <c r="G26" s="61" t="s">
        <v>211</v>
      </c>
    </row>
    <row r="27" spans="1:7" x14ac:dyDescent="0.25">
      <c r="D27" s="61"/>
      <c r="E27" s="63">
        <v>1500000</v>
      </c>
      <c r="F27" s="74"/>
      <c r="G27" s="61" t="s">
        <v>212</v>
      </c>
    </row>
    <row r="28" spans="1:7" x14ac:dyDescent="0.25">
      <c r="B28" s="26">
        <v>6371</v>
      </c>
      <c r="D28" s="61"/>
      <c r="E28" s="63">
        <v>300000</v>
      </c>
      <c r="F28" s="74"/>
      <c r="G28" s="61" t="s">
        <v>3</v>
      </c>
    </row>
    <row r="29" spans="1:7" x14ac:dyDescent="0.25">
      <c r="D29" s="61"/>
      <c r="E29" s="63"/>
      <c r="F29" s="74"/>
      <c r="G29" s="61"/>
    </row>
    <row r="30" spans="1:7" x14ac:dyDescent="0.25">
      <c r="A30" s="77" t="s">
        <v>213</v>
      </c>
      <c r="B30" s="26">
        <v>6122</v>
      </c>
      <c r="D30" s="61" t="s">
        <v>214</v>
      </c>
      <c r="F30" s="74"/>
      <c r="G30" s="61"/>
    </row>
    <row r="31" spans="1:7" x14ac:dyDescent="0.25">
      <c r="A31" s="77"/>
      <c r="B31" s="26">
        <v>6121</v>
      </c>
      <c r="D31" s="61"/>
      <c r="E31" s="63"/>
      <c r="F31" s="74"/>
      <c r="G31" s="61"/>
    </row>
    <row r="32" spans="1:7" x14ac:dyDescent="0.25">
      <c r="A32" s="77"/>
      <c r="B32" s="26">
        <v>6351</v>
      </c>
      <c r="D32" s="61"/>
      <c r="E32" s="63">
        <v>4283167</v>
      </c>
      <c r="F32" s="74"/>
      <c r="G32" s="61" t="s">
        <v>288</v>
      </c>
    </row>
    <row r="33" spans="1:7" x14ac:dyDescent="0.25">
      <c r="D33" s="61"/>
      <c r="E33" s="63"/>
      <c r="F33" s="74"/>
      <c r="G33" s="61"/>
    </row>
    <row r="34" spans="1:7" x14ac:dyDescent="0.25">
      <c r="A34" s="77" t="s">
        <v>215</v>
      </c>
      <c r="B34" s="26">
        <v>6121</v>
      </c>
      <c r="D34" s="61" t="s">
        <v>216</v>
      </c>
      <c r="E34" s="63"/>
      <c r="F34" s="74"/>
      <c r="G34" s="61"/>
    </row>
    <row r="35" spans="1:7" x14ac:dyDescent="0.25">
      <c r="D35" s="61"/>
      <c r="E35" s="63"/>
      <c r="F35" s="74"/>
      <c r="G35" s="61"/>
    </row>
    <row r="36" spans="1:7" x14ac:dyDescent="0.25">
      <c r="A36" s="26">
        <v>3321</v>
      </c>
      <c r="B36" s="26">
        <v>6121</v>
      </c>
      <c r="D36" s="61" t="s">
        <v>130</v>
      </c>
      <c r="E36" s="63">
        <v>500000</v>
      </c>
      <c r="F36" s="74"/>
      <c r="G36" s="61" t="s">
        <v>319</v>
      </c>
    </row>
    <row r="37" spans="1:7" x14ac:dyDescent="0.25">
      <c r="D37" s="61"/>
      <c r="E37" s="63"/>
      <c r="F37" s="74"/>
      <c r="G37" s="61"/>
    </row>
    <row r="38" spans="1:7" x14ac:dyDescent="0.25">
      <c r="A38" s="26">
        <v>3341</v>
      </c>
      <c r="B38" s="26">
        <v>6121</v>
      </c>
      <c r="D38" s="61" t="s">
        <v>102</v>
      </c>
      <c r="E38" s="63">
        <v>500000</v>
      </c>
      <c r="F38" s="74"/>
      <c r="G38" s="61" t="s">
        <v>6</v>
      </c>
    </row>
    <row r="39" spans="1:7" x14ac:dyDescent="0.25">
      <c r="D39" s="61"/>
      <c r="E39" s="63"/>
      <c r="F39" s="74"/>
      <c r="G39" s="61"/>
    </row>
    <row r="40" spans="1:7" x14ac:dyDescent="0.25">
      <c r="A40" s="26">
        <v>3412</v>
      </c>
      <c r="B40" s="26">
        <v>6121</v>
      </c>
      <c r="D40" s="61" t="s">
        <v>217</v>
      </c>
      <c r="E40" s="78">
        <v>1793220</v>
      </c>
      <c r="F40" s="79"/>
      <c r="G40" s="80" t="s">
        <v>189</v>
      </c>
    </row>
    <row r="41" spans="1:7" x14ac:dyDescent="0.25">
      <c r="D41" s="61"/>
      <c r="E41" s="63"/>
      <c r="F41" s="74"/>
      <c r="G41" s="61"/>
    </row>
    <row r="42" spans="1:7" x14ac:dyDescent="0.25">
      <c r="A42" s="77" t="s">
        <v>218</v>
      </c>
      <c r="B42" s="26">
        <v>6121</v>
      </c>
      <c r="D42" s="61" t="s">
        <v>219</v>
      </c>
      <c r="E42" s="63"/>
      <c r="F42" s="74"/>
      <c r="G42" s="61" t="s">
        <v>51</v>
      </c>
    </row>
    <row r="43" spans="1:7" x14ac:dyDescent="0.25">
      <c r="D43" s="61"/>
      <c r="E43" s="63"/>
      <c r="F43" s="74"/>
      <c r="G43" s="61"/>
    </row>
    <row r="44" spans="1:7" ht="29.25" x14ac:dyDescent="0.25">
      <c r="A44" s="82">
        <v>3421</v>
      </c>
      <c r="B44" s="82">
        <v>6121</v>
      </c>
      <c r="C44" s="82"/>
      <c r="D44" s="76" t="s">
        <v>103</v>
      </c>
      <c r="E44" s="78">
        <v>300000</v>
      </c>
      <c r="F44" s="79"/>
      <c r="G44" s="80" t="s">
        <v>111</v>
      </c>
    </row>
    <row r="45" spans="1:7" x14ac:dyDescent="0.25">
      <c r="D45" s="61"/>
      <c r="E45" s="78">
        <v>1200000</v>
      </c>
      <c r="F45" s="79"/>
      <c r="G45" s="80" t="s">
        <v>112</v>
      </c>
    </row>
    <row r="46" spans="1:7" x14ac:dyDescent="0.25">
      <c r="D46" s="61"/>
      <c r="E46" s="63">
        <v>800000</v>
      </c>
      <c r="F46" s="74"/>
      <c r="G46" s="61" t="s">
        <v>220</v>
      </c>
    </row>
    <row r="47" spans="1:7" x14ac:dyDescent="0.25">
      <c r="D47" s="61"/>
      <c r="E47" s="63"/>
      <c r="F47" s="74"/>
      <c r="G47" s="61"/>
    </row>
    <row r="48" spans="1:7" x14ac:dyDescent="0.25">
      <c r="A48" s="77" t="s">
        <v>221</v>
      </c>
      <c r="B48" s="26">
        <v>6121</v>
      </c>
      <c r="D48" s="61" t="s">
        <v>295</v>
      </c>
      <c r="E48" s="78">
        <v>14015000</v>
      </c>
      <c r="F48" s="79"/>
      <c r="G48" s="80" t="s">
        <v>336</v>
      </c>
    </row>
    <row r="49" spans="1:7" x14ac:dyDescent="0.25">
      <c r="A49" s="77"/>
      <c r="D49" s="61" t="s">
        <v>295</v>
      </c>
      <c r="E49" s="78">
        <v>600000</v>
      </c>
      <c r="F49" s="79"/>
      <c r="G49" s="80" t="s">
        <v>296</v>
      </c>
    </row>
    <row r="50" spans="1:7" x14ac:dyDescent="0.25">
      <c r="A50" s="77"/>
      <c r="D50" s="61"/>
      <c r="E50" s="63"/>
      <c r="F50" s="74"/>
      <c r="G50" s="61"/>
    </row>
    <row r="51" spans="1:7" x14ac:dyDescent="0.25">
      <c r="A51" s="26">
        <v>3612</v>
      </c>
      <c r="B51" s="26">
        <v>6121</v>
      </c>
      <c r="D51" s="61" t="s">
        <v>104</v>
      </c>
      <c r="E51" s="78">
        <v>1500000</v>
      </c>
      <c r="F51" s="197"/>
      <c r="G51" s="80" t="s">
        <v>320</v>
      </c>
    </row>
    <row r="52" spans="1:7" x14ac:dyDescent="0.25">
      <c r="D52" s="61"/>
      <c r="E52" s="78">
        <v>200000</v>
      </c>
      <c r="F52" s="197"/>
      <c r="G52" s="80" t="s">
        <v>159</v>
      </c>
    </row>
    <row r="53" spans="1:7" x14ac:dyDescent="0.25">
      <c r="D53" s="61"/>
      <c r="E53" s="63">
        <v>300000</v>
      </c>
      <c r="G53" s="61" t="s">
        <v>222</v>
      </c>
    </row>
    <row r="54" spans="1:7" x14ac:dyDescent="0.25">
      <c r="E54" s="78">
        <v>16066550</v>
      </c>
      <c r="F54" s="79"/>
      <c r="G54" s="80" t="s">
        <v>321</v>
      </c>
    </row>
    <row r="55" spans="1:7" x14ac:dyDescent="0.25">
      <c r="E55" s="209">
        <v>200000</v>
      </c>
      <c r="F55" s="210"/>
      <c r="G55" s="211" t="s">
        <v>297</v>
      </c>
    </row>
    <row r="56" spans="1:7" x14ac:dyDescent="0.25">
      <c r="D56" s="61"/>
    </row>
    <row r="57" spans="1:7" x14ac:dyDescent="0.25">
      <c r="A57" s="26">
        <v>3631</v>
      </c>
      <c r="B57" s="26">
        <v>6121</v>
      </c>
      <c r="D57" s="61" t="s">
        <v>105</v>
      </c>
      <c r="E57" s="78">
        <v>1200000</v>
      </c>
      <c r="F57" s="79"/>
      <c r="G57" s="80" t="s">
        <v>223</v>
      </c>
    </row>
    <row r="58" spans="1:7" x14ac:dyDescent="0.25">
      <c r="D58" s="61"/>
    </row>
    <row r="59" spans="1:7" x14ac:dyDescent="0.25">
      <c r="A59" s="26">
        <v>3632</v>
      </c>
      <c r="B59" s="26">
        <v>6121</v>
      </c>
      <c r="D59" s="61" t="s">
        <v>106</v>
      </c>
      <c r="E59" s="63"/>
      <c r="F59" s="74"/>
      <c r="G59" s="61"/>
    </row>
    <row r="60" spans="1:7" x14ac:dyDescent="0.25">
      <c r="D60" s="61"/>
      <c r="E60" s="63"/>
      <c r="F60" s="74"/>
      <c r="G60" s="61"/>
    </row>
    <row r="61" spans="1:7" x14ac:dyDescent="0.25">
      <c r="A61" s="26">
        <v>3639</v>
      </c>
      <c r="B61" s="26">
        <v>6121</v>
      </c>
      <c r="D61" s="61" t="s">
        <v>107</v>
      </c>
      <c r="E61" s="78">
        <v>2000000</v>
      </c>
      <c r="F61" s="79"/>
      <c r="G61" s="80" t="s">
        <v>113</v>
      </c>
    </row>
    <row r="62" spans="1:7" x14ac:dyDescent="0.25">
      <c r="D62" s="61"/>
      <c r="E62" s="78">
        <v>1300000</v>
      </c>
      <c r="F62" s="79"/>
      <c r="G62" s="80" t="s">
        <v>301</v>
      </c>
    </row>
    <row r="63" spans="1:7" x14ac:dyDescent="0.25">
      <c r="A63" s="77"/>
      <c r="D63" s="61"/>
      <c r="E63" s="209">
        <v>500000</v>
      </c>
      <c r="F63" s="210"/>
      <c r="G63" s="211" t="s">
        <v>224</v>
      </c>
    </row>
    <row r="64" spans="1:7" x14ac:dyDescent="0.25">
      <c r="A64" s="77"/>
      <c r="B64" s="26">
        <v>6130</v>
      </c>
      <c r="D64" s="61"/>
      <c r="E64" s="63">
        <v>200000</v>
      </c>
      <c r="F64" s="74"/>
      <c r="G64" s="61" t="s">
        <v>298</v>
      </c>
    </row>
    <row r="65" spans="1:7" x14ac:dyDescent="0.25">
      <c r="D65" s="61"/>
    </row>
    <row r="66" spans="1:7" x14ac:dyDescent="0.25">
      <c r="A66" s="26">
        <v>3723</v>
      </c>
      <c r="B66" s="26">
        <v>6121</v>
      </c>
      <c r="D66" s="61" t="s">
        <v>131</v>
      </c>
      <c r="E66" s="63"/>
      <c r="F66" s="74"/>
      <c r="G66" s="61"/>
    </row>
    <row r="67" spans="1:7" x14ac:dyDescent="0.25">
      <c r="B67" s="26">
        <v>6122</v>
      </c>
      <c r="D67" s="61"/>
      <c r="E67" s="63">
        <v>1600000</v>
      </c>
      <c r="F67" s="74"/>
      <c r="G67" s="61" t="s">
        <v>299</v>
      </c>
    </row>
    <row r="68" spans="1:7" x14ac:dyDescent="0.25">
      <c r="D68" s="61"/>
      <c r="E68" s="63"/>
      <c r="F68" s="74"/>
      <c r="G68" s="61"/>
    </row>
    <row r="69" spans="1:7" x14ac:dyDescent="0.25">
      <c r="A69" s="26">
        <v>3726</v>
      </c>
      <c r="B69" s="26">
        <v>6122</v>
      </c>
      <c r="D69" s="61" t="s">
        <v>225</v>
      </c>
      <c r="E69" s="63"/>
      <c r="F69" s="74"/>
      <c r="G69" s="61"/>
    </row>
    <row r="70" spans="1:7" x14ac:dyDescent="0.25">
      <c r="D70" s="61"/>
      <c r="E70" s="63"/>
      <c r="F70" s="74"/>
      <c r="G70" s="61"/>
    </row>
    <row r="71" spans="1:7" x14ac:dyDescent="0.25">
      <c r="A71" s="26">
        <v>3745</v>
      </c>
      <c r="B71" s="26">
        <v>6121</v>
      </c>
      <c r="D71" s="61" t="s">
        <v>132</v>
      </c>
      <c r="E71" s="63">
        <v>108900</v>
      </c>
      <c r="F71" s="74"/>
      <c r="G71" s="61" t="s">
        <v>300</v>
      </c>
    </row>
    <row r="72" spans="1:7" x14ac:dyDescent="0.25">
      <c r="D72" s="61"/>
      <c r="E72" s="63"/>
      <c r="F72" s="74"/>
      <c r="G72" s="61"/>
    </row>
    <row r="73" spans="1:7" x14ac:dyDescent="0.25">
      <c r="A73" s="77" t="s">
        <v>226</v>
      </c>
      <c r="B73" s="77" t="s">
        <v>197</v>
      </c>
      <c r="C73" s="77"/>
      <c r="D73" s="61" t="s">
        <v>133</v>
      </c>
      <c r="E73" s="63">
        <v>6000000</v>
      </c>
      <c r="F73" s="74"/>
      <c r="G73" s="61" t="s">
        <v>323</v>
      </c>
    </row>
    <row r="74" spans="1:7" x14ac:dyDescent="0.25">
      <c r="A74" s="77"/>
      <c r="B74" s="77" t="s">
        <v>227</v>
      </c>
      <c r="C74" s="77"/>
      <c r="D74" s="61"/>
      <c r="E74" s="63"/>
      <c r="F74" s="74"/>
      <c r="G74" s="61"/>
    </row>
    <row r="75" spans="1:7" x14ac:dyDescent="0.25">
      <c r="A75" s="77"/>
      <c r="B75" s="77"/>
      <c r="C75" s="77"/>
      <c r="D75" s="61"/>
      <c r="E75" s="63"/>
      <c r="F75" s="74"/>
      <c r="G75" s="61"/>
    </row>
    <row r="76" spans="1:7" x14ac:dyDescent="0.25">
      <c r="A76" s="77" t="s">
        <v>137</v>
      </c>
      <c r="B76" s="77" t="s">
        <v>197</v>
      </c>
      <c r="C76" s="77"/>
      <c r="D76" s="61" t="s">
        <v>138</v>
      </c>
      <c r="E76" s="63">
        <v>65000</v>
      </c>
      <c r="F76" s="74"/>
      <c r="G76" s="61" t="s">
        <v>198</v>
      </c>
    </row>
    <row r="77" spans="1:7" x14ac:dyDescent="0.25">
      <c r="A77" s="77"/>
      <c r="B77" s="77"/>
      <c r="C77" s="77"/>
      <c r="D77" s="61"/>
      <c r="E77" s="209">
        <v>1400000</v>
      </c>
      <c r="F77" s="210"/>
      <c r="G77" s="211" t="s">
        <v>322</v>
      </c>
    </row>
    <row r="78" spans="1:7" x14ac:dyDescent="0.25">
      <c r="A78" s="141"/>
      <c r="B78" s="141"/>
      <c r="C78" s="141"/>
      <c r="D78" s="89"/>
      <c r="E78" s="87"/>
      <c r="F78" s="88"/>
      <c r="G78" s="89"/>
    </row>
    <row r="79" spans="1:7" x14ac:dyDescent="0.25">
      <c r="D79" s="91" t="s">
        <v>115</v>
      </c>
      <c r="E79" s="90">
        <f>SUM(E5:E78)</f>
        <v>83194987</v>
      </c>
      <c r="F79" s="74"/>
      <c r="G79" s="61"/>
    </row>
    <row r="80" spans="1:7" x14ac:dyDescent="0.25">
      <c r="E80" s="63"/>
      <c r="F80" s="74"/>
      <c r="G80" s="61"/>
    </row>
    <row r="81" spans="4:12" x14ac:dyDescent="0.25">
      <c r="D81" s="61"/>
      <c r="E81" s="63"/>
      <c r="F81" s="74"/>
      <c r="G81" s="61"/>
    </row>
    <row r="82" spans="4:12" ht="15.75" x14ac:dyDescent="0.25">
      <c r="D82" s="93" t="s">
        <v>228</v>
      </c>
      <c r="E82" s="94"/>
      <c r="F82" s="74"/>
      <c r="G82" s="61"/>
    </row>
    <row r="83" spans="4:12" x14ac:dyDescent="0.25">
      <c r="D83" s="95"/>
      <c r="E83" s="94"/>
      <c r="F83" s="74"/>
      <c r="G83" s="63"/>
    </row>
    <row r="84" spans="4:12" x14ac:dyDescent="0.25">
      <c r="D84" s="95" t="s">
        <v>328</v>
      </c>
      <c r="E84" s="142"/>
      <c r="F84" s="74"/>
      <c r="G84" s="63">
        <v>15000000</v>
      </c>
      <c r="H84" s="96"/>
      <c r="I84" s="96"/>
    </row>
    <row r="85" spans="4:12" x14ac:dyDescent="0.25">
      <c r="D85" s="143" t="s">
        <v>229</v>
      </c>
      <c r="E85" s="144"/>
      <c r="G85" s="63">
        <v>700000</v>
      </c>
      <c r="H85" s="97"/>
      <c r="I85" s="97"/>
      <c r="J85" s="97"/>
      <c r="K85" s="97"/>
      <c r="L85" s="97"/>
    </row>
    <row r="86" spans="4:12" x14ac:dyDescent="0.25">
      <c r="D86" s="61" t="s">
        <v>109</v>
      </c>
      <c r="E86" s="94"/>
      <c r="F86" s="74"/>
      <c r="G86" s="63">
        <v>500000</v>
      </c>
      <c r="H86" s="97"/>
      <c r="I86" s="97"/>
      <c r="J86" s="97"/>
      <c r="K86" s="97"/>
      <c r="L86" s="97"/>
    </row>
    <row r="87" spans="4:12" x14ac:dyDescent="0.25">
      <c r="D87" s="95" t="s">
        <v>110</v>
      </c>
      <c r="E87" s="94"/>
      <c r="F87" s="74"/>
      <c r="G87" s="63">
        <v>35000000</v>
      </c>
      <c r="H87" s="97"/>
      <c r="I87" s="97"/>
      <c r="J87" s="97"/>
      <c r="K87" s="97"/>
      <c r="L87" s="97"/>
    </row>
    <row r="88" spans="4:12" x14ac:dyDescent="0.25">
      <c r="D88" s="95" t="s">
        <v>141</v>
      </c>
      <c r="E88" s="94"/>
      <c r="F88" s="74"/>
      <c r="G88" s="63">
        <v>30000000</v>
      </c>
      <c r="H88" s="97"/>
      <c r="I88" s="97"/>
      <c r="J88" s="97"/>
      <c r="K88" s="97"/>
      <c r="L88" s="97"/>
    </row>
    <row r="89" spans="4:12" x14ac:dyDescent="0.25">
      <c r="D89" s="95" t="s">
        <v>230</v>
      </c>
      <c r="E89" s="94"/>
      <c r="F89" s="74"/>
      <c r="G89" s="63">
        <v>5000000</v>
      </c>
      <c r="H89" s="97"/>
      <c r="I89" s="97"/>
      <c r="J89" s="97"/>
      <c r="K89" s="97"/>
      <c r="L89" s="97"/>
    </row>
    <row r="90" spans="4:12" x14ac:dyDescent="0.25">
      <c r="D90" s="95" t="s">
        <v>329</v>
      </c>
      <c r="E90" s="94"/>
      <c r="F90" s="74"/>
      <c r="G90" s="63">
        <v>5000000</v>
      </c>
      <c r="H90" s="97"/>
      <c r="I90" s="97"/>
      <c r="J90" s="97"/>
      <c r="K90" s="97"/>
      <c r="L90" s="97"/>
    </row>
    <row r="91" spans="4:12" x14ac:dyDescent="0.25">
      <c r="D91" s="95" t="s">
        <v>139</v>
      </c>
      <c r="E91" s="63"/>
      <c r="F91" s="74"/>
      <c r="G91" s="63">
        <v>80000000</v>
      </c>
      <c r="H91" s="97"/>
      <c r="I91" s="97"/>
      <c r="J91" s="97"/>
      <c r="K91" s="97"/>
      <c r="L91" s="97"/>
    </row>
    <row r="92" spans="4:12" x14ac:dyDescent="0.25">
      <c r="D92" s="95" t="s">
        <v>231</v>
      </c>
      <c r="E92" s="63"/>
      <c r="F92" s="74"/>
      <c r="G92" s="63">
        <v>25000000</v>
      </c>
      <c r="H92" s="97"/>
      <c r="I92" s="97"/>
      <c r="J92" s="97"/>
      <c r="K92" s="97"/>
      <c r="L92" s="97"/>
    </row>
    <row r="93" spans="4:12" x14ac:dyDescent="0.25">
      <c r="D93" s="95" t="s">
        <v>232</v>
      </c>
      <c r="E93" s="63"/>
      <c r="F93" s="74"/>
      <c r="G93" s="63">
        <v>6000000</v>
      </c>
      <c r="H93" s="97"/>
      <c r="I93" s="97"/>
      <c r="J93" s="97"/>
      <c r="K93" s="97"/>
      <c r="L93" s="97"/>
    </row>
    <row r="94" spans="4:12" x14ac:dyDescent="0.25">
      <c r="D94" s="95" t="s">
        <v>140</v>
      </c>
      <c r="E94" s="63"/>
      <c r="F94" s="74"/>
      <c r="G94" s="63">
        <v>20000000</v>
      </c>
      <c r="H94" s="97"/>
      <c r="I94" s="97"/>
      <c r="J94" s="97"/>
      <c r="K94" s="97"/>
      <c r="L94" s="97"/>
    </row>
    <row r="95" spans="4:12" x14ac:dyDescent="0.25">
      <c r="D95" s="61" t="s">
        <v>233</v>
      </c>
      <c r="E95" s="63"/>
      <c r="F95" s="74"/>
      <c r="G95" s="63">
        <v>1500000</v>
      </c>
      <c r="H95" s="97"/>
      <c r="I95" s="97"/>
      <c r="J95" s="97"/>
      <c r="K95" s="97"/>
      <c r="L95" s="97"/>
    </row>
    <row r="96" spans="4:12" x14ac:dyDescent="0.25">
      <c r="D96" s="95" t="s">
        <v>234</v>
      </c>
      <c r="E96" s="63"/>
      <c r="F96" s="74"/>
      <c r="G96" s="63">
        <v>500000</v>
      </c>
      <c r="H96" s="97"/>
      <c r="I96" s="97"/>
      <c r="J96" s="97"/>
      <c r="K96" s="97"/>
      <c r="L96" s="97"/>
    </row>
    <row r="97" spans="4:12" x14ac:dyDescent="0.25">
      <c r="D97" s="143" t="s">
        <v>330</v>
      </c>
      <c r="E97" s="63"/>
      <c r="F97" s="74"/>
      <c r="G97" s="63">
        <v>17000000</v>
      </c>
      <c r="H97" s="97"/>
      <c r="I97" s="97"/>
      <c r="J97" s="97"/>
      <c r="K97" s="97"/>
      <c r="L97" s="97"/>
    </row>
    <row r="98" spans="4:12" x14ac:dyDescent="0.25">
      <c r="D98" s="95" t="s">
        <v>235</v>
      </c>
      <c r="E98" s="63"/>
      <c r="F98" s="74"/>
      <c r="G98" s="63">
        <v>10000000</v>
      </c>
      <c r="H98" s="97"/>
      <c r="I98" s="97"/>
      <c r="J98" s="97"/>
      <c r="K98" s="97"/>
      <c r="L98" s="97"/>
    </row>
    <row r="99" spans="4:12" x14ac:dyDescent="0.25">
      <c r="D99" s="95" t="s">
        <v>331</v>
      </c>
      <c r="E99" s="63"/>
      <c r="F99" s="74"/>
      <c r="G99" s="63">
        <v>8000000</v>
      </c>
      <c r="H99" s="97"/>
      <c r="I99" s="97"/>
      <c r="J99" s="97"/>
      <c r="K99" s="97"/>
      <c r="L99" s="97"/>
    </row>
    <row r="100" spans="4:12" x14ac:dyDescent="0.25">
      <c r="D100" s="95"/>
      <c r="E100" s="63"/>
      <c r="F100" s="74"/>
      <c r="G100" s="63"/>
      <c r="H100" s="97"/>
      <c r="I100" s="97"/>
      <c r="J100" s="97"/>
      <c r="K100" s="97"/>
      <c r="L100" s="97"/>
    </row>
    <row r="101" spans="4:12" x14ac:dyDescent="0.25">
      <c r="D101" s="61" t="s">
        <v>4</v>
      </c>
      <c r="E101" s="63"/>
      <c r="F101" s="74"/>
      <c r="G101" s="63">
        <f>SUM(G84:G99)</f>
        <v>259200000</v>
      </c>
      <c r="H101" s="97"/>
      <c r="I101" s="97"/>
      <c r="J101" s="97"/>
      <c r="K101" s="97"/>
      <c r="L101" s="97"/>
    </row>
    <row r="102" spans="4:12" x14ac:dyDescent="0.25">
      <c r="D102" s="61"/>
      <c r="E102" s="63"/>
      <c r="F102" s="74"/>
      <c r="G102" s="63"/>
      <c r="H102" s="97"/>
      <c r="I102" s="97"/>
      <c r="J102" s="97"/>
      <c r="K102" s="97"/>
      <c r="L102" s="97"/>
    </row>
    <row r="103" spans="4:12" x14ac:dyDescent="0.25">
      <c r="D103" s="100" t="s">
        <v>135</v>
      </c>
      <c r="E103" s="98"/>
      <c r="F103" s="74"/>
      <c r="G103" s="99" t="s">
        <v>134</v>
      </c>
    </row>
    <row r="104" spans="4:12" x14ac:dyDescent="0.25">
      <c r="D104" s="100" t="s">
        <v>136</v>
      </c>
      <c r="E104" s="98">
        <f>SUM(E8:E10,E17,E62)</f>
        <v>16160950</v>
      </c>
      <c r="F104" s="74"/>
      <c r="G104" s="61"/>
    </row>
    <row r="105" spans="4:12" x14ac:dyDescent="0.25">
      <c r="D105" s="61"/>
      <c r="E105" s="63"/>
      <c r="F105" s="74"/>
      <c r="G105" s="61"/>
    </row>
    <row r="106" spans="4:12" x14ac:dyDescent="0.25">
      <c r="D106" s="61"/>
      <c r="E106" s="63"/>
      <c r="F106" s="74"/>
      <c r="G106" s="61"/>
    </row>
    <row r="107" spans="4:12" x14ac:dyDescent="0.25">
      <c r="D107" s="61"/>
      <c r="E107" s="63"/>
      <c r="F107" s="74"/>
      <c r="G107" s="61"/>
    </row>
    <row r="108" spans="4:12" x14ac:dyDescent="0.25">
      <c r="D108" s="61"/>
      <c r="E108" s="63"/>
      <c r="F108" s="74"/>
      <c r="G108" s="99"/>
    </row>
    <row r="109" spans="4:12" x14ac:dyDescent="0.25">
      <c r="D109" s="61"/>
      <c r="E109" s="63"/>
      <c r="F109" s="74"/>
      <c r="G109" s="61"/>
    </row>
    <row r="110" spans="4:12" x14ac:dyDescent="0.25">
      <c r="D110" s="61"/>
      <c r="E110" s="63"/>
      <c r="F110" s="74"/>
      <c r="G110" s="61"/>
    </row>
    <row r="111" spans="4:12" x14ac:dyDescent="0.25">
      <c r="D111" s="61"/>
      <c r="E111" s="63"/>
      <c r="F111" s="74"/>
      <c r="G111" s="61"/>
    </row>
    <row r="119" spans="4:5" x14ac:dyDescent="0.25">
      <c r="D119" s="30"/>
      <c r="E119" s="60"/>
    </row>
  </sheetData>
  <pageMargins left="0.70866141732283472" right="0.70866141732283472" top="0.39370078740157483" bottom="0.39370078740157483" header="0.31496062992125984" footer="0.31496062992125984"/>
  <pageSetup paperSize="9" scale="74" fitToHeight="0" orientation="landscape" r:id="rId1"/>
  <rowBreaks count="2" manualBreakCount="2">
    <brk id="45" max="6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A817-5BE1-46E6-BBD3-7A2ECCC161FE}">
  <sheetPr>
    <tabColor rgb="FFFFFF66"/>
    <pageSetUpPr fitToPage="1"/>
  </sheetPr>
  <dimension ref="A2:M129"/>
  <sheetViews>
    <sheetView zoomScaleNormal="100" workbookViewId="0">
      <selection activeCell="F7" sqref="F7"/>
    </sheetView>
  </sheetViews>
  <sheetFormatPr defaultColWidth="9.140625" defaultRowHeight="15" x14ac:dyDescent="0.25"/>
  <cols>
    <col min="1" max="1" width="11" style="105" customWidth="1"/>
    <col min="2" max="2" width="39.42578125" customWidth="1"/>
    <col min="3" max="3" width="3.42578125" customWidth="1"/>
    <col min="4" max="4" width="16.42578125" style="122" customWidth="1"/>
    <col min="5" max="5" width="6.28515625" customWidth="1"/>
    <col min="6" max="6" width="70" customWidth="1"/>
    <col min="13" max="13" width="10.42578125" bestFit="1" customWidth="1"/>
    <col min="257" max="257" width="11" customWidth="1"/>
    <col min="258" max="258" width="39.42578125" customWidth="1"/>
    <col min="259" max="259" width="3.42578125" customWidth="1"/>
    <col min="260" max="260" width="16.42578125" customWidth="1"/>
    <col min="261" max="261" width="6.28515625" customWidth="1"/>
    <col min="262" max="262" width="70" customWidth="1"/>
    <col min="269" max="269" width="10.42578125" bestFit="1" customWidth="1"/>
    <col min="513" max="513" width="11" customWidth="1"/>
    <col min="514" max="514" width="39.42578125" customWidth="1"/>
    <col min="515" max="515" width="3.42578125" customWidth="1"/>
    <col min="516" max="516" width="16.42578125" customWidth="1"/>
    <col min="517" max="517" width="6.28515625" customWidth="1"/>
    <col min="518" max="518" width="70" customWidth="1"/>
    <col min="525" max="525" width="10.42578125" bestFit="1" customWidth="1"/>
    <col min="769" max="769" width="11" customWidth="1"/>
    <col min="770" max="770" width="39.42578125" customWidth="1"/>
    <col min="771" max="771" width="3.42578125" customWidth="1"/>
    <col min="772" max="772" width="16.42578125" customWidth="1"/>
    <col min="773" max="773" width="6.28515625" customWidth="1"/>
    <col min="774" max="774" width="70" customWidth="1"/>
    <col min="781" max="781" width="10.42578125" bestFit="1" customWidth="1"/>
    <col min="1025" max="1025" width="11" customWidth="1"/>
    <col min="1026" max="1026" width="39.42578125" customWidth="1"/>
    <col min="1027" max="1027" width="3.42578125" customWidth="1"/>
    <col min="1028" max="1028" width="16.42578125" customWidth="1"/>
    <col min="1029" max="1029" width="6.28515625" customWidth="1"/>
    <col min="1030" max="1030" width="70" customWidth="1"/>
    <col min="1037" max="1037" width="10.42578125" bestFit="1" customWidth="1"/>
    <col min="1281" max="1281" width="11" customWidth="1"/>
    <col min="1282" max="1282" width="39.42578125" customWidth="1"/>
    <col min="1283" max="1283" width="3.42578125" customWidth="1"/>
    <col min="1284" max="1284" width="16.42578125" customWidth="1"/>
    <col min="1285" max="1285" width="6.28515625" customWidth="1"/>
    <col min="1286" max="1286" width="70" customWidth="1"/>
    <col min="1293" max="1293" width="10.42578125" bestFit="1" customWidth="1"/>
    <col min="1537" max="1537" width="11" customWidth="1"/>
    <col min="1538" max="1538" width="39.42578125" customWidth="1"/>
    <col min="1539" max="1539" width="3.42578125" customWidth="1"/>
    <col min="1540" max="1540" width="16.42578125" customWidth="1"/>
    <col min="1541" max="1541" width="6.28515625" customWidth="1"/>
    <col min="1542" max="1542" width="70" customWidth="1"/>
    <col min="1549" max="1549" width="10.42578125" bestFit="1" customWidth="1"/>
    <col min="1793" max="1793" width="11" customWidth="1"/>
    <col min="1794" max="1794" width="39.42578125" customWidth="1"/>
    <col min="1795" max="1795" width="3.42578125" customWidth="1"/>
    <col min="1796" max="1796" width="16.42578125" customWidth="1"/>
    <col min="1797" max="1797" width="6.28515625" customWidth="1"/>
    <col min="1798" max="1798" width="70" customWidth="1"/>
    <col min="1805" max="1805" width="10.42578125" bestFit="1" customWidth="1"/>
    <col min="2049" max="2049" width="11" customWidth="1"/>
    <col min="2050" max="2050" width="39.42578125" customWidth="1"/>
    <col min="2051" max="2051" width="3.42578125" customWidth="1"/>
    <col min="2052" max="2052" width="16.42578125" customWidth="1"/>
    <col min="2053" max="2053" width="6.28515625" customWidth="1"/>
    <col min="2054" max="2054" width="70" customWidth="1"/>
    <col min="2061" max="2061" width="10.42578125" bestFit="1" customWidth="1"/>
    <col min="2305" max="2305" width="11" customWidth="1"/>
    <col min="2306" max="2306" width="39.42578125" customWidth="1"/>
    <col min="2307" max="2307" width="3.42578125" customWidth="1"/>
    <col min="2308" max="2308" width="16.42578125" customWidth="1"/>
    <col min="2309" max="2309" width="6.28515625" customWidth="1"/>
    <col min="2310" max="2310" width="70" customWidth="1"/>
    <col min="2317" max="2317" width="10.42578125" bestFit="1" customWidth="1"/>
    <col min="2561" max="2561" width="11" customWidth="1"/>
    <col min="2562" max="2562" width="39.42578125" customWidth="1"/>
    <col min="2563" max="2563" width="3.42578125" customWidth="1"/>
    <col min="2564" max="2564" width="16.42578125" customWidth="1"/>
    <col min="2565" max="2565" width="6.28515625" customWidth="1"/>
    <col min="2566" max="2566" width="70" customWidth="1"/>
    <col min="2573" max="2573" width="10.42578125" bestFit="1" customWidth="1"/>
    <col min="2817" max="2817" width="11" customWidth="1"/>
    <col min="2818" max="2818" width="39.42578125" customWidth="1"/>
    <col min="2819" max="2819" width="3.42578125" customWidth="1"/>
    <col min="2820" max="2820" width="16.42578125" customWidth="1"/>
    <col min="2821" max="2821" width="6.28515625" customWidth="1"/>
    <col min="2822" max="2822" width="70" customWidth="1"/>
    <col min="2829" max="2829" width="10.42578125" bestFit="1" customWidth="1"/>
    <col min="3073" max="3073" width="11" customWidth="1"/>
    <col min="3074" max="3074" width="39.42578125" customWidth="1"/>
    <col min="3075" max="3075" width="3.42578125" customWidth="1"/>
    <col min="3076" max="3076" width="16.42578125" customWidth="1"/>
    <col min="3077" max="3077" width="6.28515625" customWidth="1"/>
    <col min="3078" max="3078" width="70" customWidth="1"/>
    <col min="3085" max="3085" width="10.42578125" bestFit="1" customWidth="1"/>
    <col min="3329" max="3329" width="11" customWidth="1"/>
    <col min="3330" max="3330" width="39.42578125" customWidth="1"/>
    <col min="3331" max="3331" width="3.42578125" customWidth="1"/>
    <col min="3332" max="3332" width="16.42578125" customWidth="1"/>
    <col min="3333" max="3333" width="6.28515625" customWidth="1"/>
    <col min="3334" max="3334" width="70" customWidth="1"/>
    <col min="3341" max="3341" width="10.42578125" bestFit="1" customWidth="1"/>
    <col min="3585" max="3585" width="11" customWidth="1"/>
    <col min="3586" max="3586" width="39.42578125" customWidth="1"/>
    <col min="3587" max="3587" width="3.42578125" customWidth="1"/>
    <col min="3588" max="3588" width="16.42578125" customWidth="1"/>
    <col min="3589" max="3589" width="6.28515625" customWidth="1"/>
    <col min="3590" max="3590" width="70" customWidth="1"/>
    <col min="3597" max="3597" width="10.42578125" bestFit="1" customWidth="1"/>
    <col min="3841" max="3841" width="11" customWidth="1"/>
    <col min="3842" max="3842" width="39.42578125" customWidth="1"/>
    <col min="3843" max="3843" width="3.42578125" customWidth="1"/>
    <col min="3844" max="3844" width="16.42578125" customWidth="1"/>
    <col min="3845" max="3845" width="6.28515625" customWidth="1"/>
    <col min="3846" max="3846" width="70" customWidth="1"/>
    <col min="3853" max="3853" width="10.42578125" bestFit="1" customWidth="1"/>
    <col min="4097" max="4097" width="11" customWidth="1"/>
    <col min="4098" max="4098" width="39.42578125" customWidth="1"/>
    <col min="4099" max="4099" width="3.42578125" customWidth="1"/>
    <col min="4100" max="4100" width="16.42578125" customWidth="1"/>
    <col min="4101" max="4101" width="6.28515625" customWidth="1"/>
    <col min="4102" max="4102" width="70" customWidth="1"/>
    <col min="4109" max="4109" width="10.42578125" bestFit="1" customWidth="1"/>
    <col min="4353" max="4353" width="11" customWidth="1"/>
    <col min="4354" max="4354" width="39.42578125" customWidth="1"/>
    <col min="4355" max="4355" width="3.42578125" customWidth="1"/>
    <col min="4356" max="4356" width="16.42578125" customWidth="1"/>
    <col min="4357" max="4357" width="6.28515625" customWidth="1"/>
    <col min="4358" max="4358" width="70" customWidth="1"/>
    <col min="4365" max="4365" width="10.42578125" bestFit="1" customWidth="1"/>
    <col min="4609" max="4609" width="11" customWidth="1"/>
    <col min="4610" max="4610" width="39.42578125" customWidth="1"/>
    <col min="4611" max="4611" width="3.42578125" customWidth="1"/>
    <col min="4612" max="4612" width="16.42578125" customWidth="1"/>
    <col min="4613" max="4613" width="6.28515625" customWidth="1"/>
    <col min="4614" max="4614" width="70" customWidth="1"/>
    <col min="4621" max="4621" width="10.42578125" bestFit="1" customWidth="1"/>
    <col min="4865" max="4865" width="11" customWidth="1"/>
    <col min="4866" max="4866" width="39.42578125" customWidth="1"/>
    <col min="4867" max="4867" width="3.42578125" customWidth="1"/>
    <col min="4868" max="4868" width="16.42578125" customWidth="1"/>
    <col min="4869" max="4869" width="6.28515625" customWidth="1"/>
    <col min="4870" max="4870" width="70" customWidth="1"/>
    <col min="4877" max="4877" width="10.42578125" bestFit="1" customWidth="1"/>
    <col min="5121" max="5121" width="11" customWidth="1"/>
    <col min="5122" max="5122" width="39.42578125" customWidth="1"/>
    <col min="5123" max="5123" width="3.42578125" customWidth="1"/>
    <col min="5124" max="5124" width="16.42578125" customWidth="1"/>
    <col min="5125" max="5125" width="6.28515625" customWidth="1"/>
    <col min="5126" max="5126" width="70" customWidth="1"/>
    <col min="5133" max="5133" width="10.42578125" bestFit="1" customWidth="1"/>
    <col min="5377" max="5377" width="11" customWidth="1"/>
    <col min="5378" max="5378" width="39.42578125" customWidth="1"/>
    <col min="5379" max="5379" width="3.42578125" customWidth="1"/>
    <col min="5380" max="5380" width="16.42578125" customWidth="1"/>
    <col min="5381" max="5381" width="6.28515625" customWidth="1"/>
    <col min="5382" max="5382" width="70" customWidth="1"/>
    <col min="5389" max="5389" width="10.42578125" bestFit="1" customWidth="1"/>
    <col min="5633" max="5633" width="11" customWidth="1"/>
    <col min="5634" max="5634" width="39.42578125" customWidth="1"/>
    <col min="5635" max="5635" width="3.42578125" customWidth="1"/>
    <col min="5636" max="5636" width="16.42578125" customWidth="1"/>
    <col min="5637" max="5637" width="6.28515625" customWidth="1"/>
    <col min="5638" max="5638" width="70" customWidth="1"/>
    <col min="5645" max="5645" width="10.42578125" bestFit="1" customWidth="1"/>
    <col min="5889" max="5889" width="11" customWidth="1"/>
    <col min="5890" max="5890" width="39.42578125" customWidth="1"/>
    <col min="5891" max="5891" width="3.42578125" customWidth="1"/>
    <col min="5892" max="5892" width="16.42578125" customWidth="1"/>
    <col min="5893" max="5893" width="6.28515625" customWidth="1"/>
    <col min="5894" max="5894" width="70" customWidth="1"/>
    <col min="5901" max="5901" width="10.42578125" bestFit="1" customWidth="1"/>
    <col min="6145" max="6145" width="11" customWidth="1"/>
    <col min="6146" max="6146" width="39.42578125" customWidth="1"/>
    <col min="6147" max="6147" width="3.42578125" customWidth="1"/>
    <col min="6148" max="6148" width="16.42578125" customWidth="1"/>
    <col min="6149" max="6149" width="6.28515625" customWidth="1"/>
    <col min="6150" max="6150" width="70" customWidth="1"/>
    <col min="6157" max="6157" width="10.42578125" bestFit="1" customWidth="1"/>
    <col min="6401" max="6401" width="11" customWidth="1"/>
    <col min="6402" max="6402" width="39.42578125" customWidth="1"/>
    <col min="6403" max="6403" width="3.42578125" customWidth="1"/>
    <col min="6404" max="6404" width="16.42578125" customWidth="1"/>
    <col min="6405" max="6405" width="6.28515625" customWidth="1"/>
    <col min="6406" max="6406" width="70" customWidth="1"/>
    <col min="6413" max="6413" width="10.42578125" bestFit="1" customWidth="1"/>
    <col min="6657" max="6657" width="11" customWidth="1"/>
    <col min="6658" max="6658" width="39.42578125" customWidth="1"/>
    <col min="6659" max="6659" width="3.42578125" customWidth="1"/>
    <col min="6660" max="6660" width="16.42578125" customWidth="1"/>
    <col min="6661" max="6661" width="6.28515625" customWidth="1"/>
    <col min="6662" max="6662" width="70" customWidth="1"/>
    <col min="6669" max="6669" width="10.42578125" bestFit="1" customWidth="1"/>
    <col min="6913" max="6913" width="11" customWidth="1"/>
    <col min="6914" max="6914" width="39.42578125" customWidth="1"/>
    <col min="6915" max="6915" width="3.42578125" customWidth="1"/>
    <col min="6916" max="6916" width="16.42578125" customWidth="1"/>
    <col min="6917" max="6917" width="6.28515625" customWidth="1"/>
    <col min="6918" max="6918" width="70" customWidth="1"/>
    <col min="6925" max="6925" width="10.42578125" bestFit="1" customWidth="1"/>
    <col min="7169" max="7169" width="11" customWidth="1"/>
    <col min="7170" max="7170" width="39.42578125" customWidth="1"/>
    <col min="7171" max="7171" width="3.42578125" customWidth="1"/>
    <col min="7172" max="7172" width="16.42578125" customWidth="1"/>
    <col min="7173" max="7173" width="6.28515625" customWidth="1"/>
    <col min="7174" max="7174" width="70" customWidth="1"/>
    <col min="7181" max="7181" width="10.42578125" bestFit="1" customWidth="1"/>
    <col min="7425" max="7425" width="11" customWidth="1"/>
    <col min="7426" max="7426" width="39.42578125" customWidth="1"/>
    <col min="7427" max="7427" width="3.42578125" customWidth="1"/>
    <col min="7428" max="7428" width="16.42578125" customWidth="1"/>
    <col min="7429" max="7429" width="6.28515625" customWidth="1"/>
    <col min="7430" max="7430" width="70" customWidth="1"/>
    <col min="7437" max="7437" width="10.42578125" bestFit="1" customWidth="1"/>
    <col min="7681" max="7681" width="11" customWidth="1"/>
    <col min="7682" max="7682" width="39.42578125" customWidth="1"/>
    <col min="7683" max="7683" width="3.42578125" customWidth="1"/>
    <col min="7684" max="7684" width="16.42578125" customWidth="1"/>
    <col min="7685" max="7685" width="6.28515625" customWidth="1"/>
    <col min="7686" max="7686" width="70" customWidth="1"/>
    <col min="7693" max="7693" width="10.42578125" bestFit="1" customWidth="1"/>
    <col min="7937" max="7937" width="11" customWidth="1"/>
    <col min="7938" max="7938" width="39.42578125" customWidth="1"/>
    <col min="7939" max="7939" width="3.42578125" customWidth="1"/>
    <col min="7940" max="7940" width="16.42578125" customWidth="1"/>
    <col min="7941" max="7941" width="6.28515625" customWidth="1"/>
    <col min="7942" max="7942" width="70" customWidth="1"/>
    <col min="7949" max="7949" width="10.42578125" bestFit="1" customWidth="1"/>
    <col min="8193" max="8193" width="11" customWidth="1"/>
    <col min="8194" max="8194" width="39.42578125" customWidth="1"/>
    <col min="8195" max="8195" width="3.42578125" customWidth="1"/>
    <col min="8196" max="8196" width="16.42578125" customWidth="1"/>
    <col min="8197" max="8197" width="6.28515625" customWidth="1"/>
    <col min="8198" max="8198" width="70" customWidth="1"/>
    <col min="8205" max="8205" width="10.42578125" bestFit="1" customWidth="1"/>
    <col min="8449" max="8449" width="11" customWidth="1"/>
    <col min="8450" max="8450" width="39.42578125" customWidth="1"/>
    <col min="8451" max="8451" width="3.42578125" customWidth="1"/>
    <col min="8452" max="8452" width="16.42578125" customWidth="1"/>
    <col min="8453" max="8453" width="6.28515625" customWidth="1"/>
    <col min="8454" max="8454" width="70" customWidth="1"/>
    <col min="8461" max="8461" width="10.42578125" bestFit="1" customWidth="1"/>
    <col min="8705" max="8705" width="11" customWidth="1"/>
    <col min="8706" max="8706" width="39.42578125" customWidth="1"/>
    <col min="8707" max="8707" width="3.42578125" customWidth="1"/>
    <col min="8708" max="8708" width="16.42578125" customWidth="1"/>
    <col min="8709" max="8709" width="6.28515625" customWidth="1"/>
    <col min="8710" max="8710" width="70" customWidth="1"/>
    <col min="8717" max="8717" width="10.42578125" bestFit="1" customWidth="1"/>
    <col min="8961" max="8961" width="11" customWidth="1"/>
    <col min="8962" max="8962" width="39.42578125" customWidth="1"/>
    <col min="8963" max="8963" width="3.42578125" customWidth="1"/>
    <col min="8964" max="8964" width="16.42578125" customWidth="1"/>
    <col min="8965" max="8965" width="6.28515625" customWidth="1"/>
    <col min="8966" max="8966" width="70" customWidth="1"/>
    <col min="8973" max="8973" width="10.42578125" bestFit="1" customWidth="1"/>
    <col min="9217" max="9217" width="11" customWidth="1"/>
    <col min="9218" max="9218" width="39.42578125" customWidth="1"/>
    <col min="9219" max="9219" width="3.42578125" customWidth="1"/>
    <col min="9220" max="9220" width="16.42578125" customWidth="1"/>
    <col min="9221" max="9221" width="6.28515625" customWidth="1"/>
    <col min="9222" max="9222" width="70" customWidth="1"/>
    <col min="9229" max="9229" width="10.42578125" bestFit="1" customWidth="1"/>
    <col min="9473" max="9473" width="11" customWidth="1"/>
    <col min="9474" max="9474" width="39.42578125" customWidth="1"/>
    <col min="9475" max="9475" width="3.42578125" customWidth="1"/>
    <col min="9476" max="9476" width="16.42578125" customWidth="1"/>
    <col min="9477" max="9477" width="6.28515625" customWidth="1"/>
    <col min="9478" max="9478" width="70" customWidth="1"/>
    <col min="9485" max="9485" width="10.42578125" bestFit="1" customWidth="1"/>
    <col min="9729" max="9729" width="11" customWidth="1"/>
    <col min="9730" max="9730" width="39.42578125" customWidth="1"/>
    <col min="9731" max="9731" width="3.42578125" customWidth="1"/>
    <col min="9732" max="9732" width="16.42578125" customWidth="1"/>
    <col min="9733" max="9733" width="6.28515625" customWidth="1"/>
    <col min="9734" max="9734" width="70" customWidth="1"/>
    <col min="9741" max="9741" width="10.42578125" bestFit="1" customWidth="1"/>
    <col min="9985" max="9985" width="11" customWidth="1"/>
    <col min="9986" max="9986" width="39.42578125" customWidth="1"/>
    <col min="9987" max="9987" width="3.42578125" customWidth="1"/>
    <col min="9988" max="9988" width="16.42578125" customWidth="1"/>
    <col min="9989" max="9989" width="6.28515625" customWidth="1"/>
    <col min="9990" max="9990" width="70" customWidth="1"/>
    <col min="9997" max="9997" width="10.42578125" bestFit="1" customWidth="1"/>
    <col min="10241" max="10241" width="11" customWidth="1"/>
    <col min="10242" max="10242" width="39.42578125" customWidth="1"/>
    <col min="10243" max="10243" width="3.42578125" customWidth="1"/>
    <col min="10244" max="10244" width="16.42578125" customWidth="1"/>
    <col min="10245" max="10245" width="6.28515625" customWidth="1"/>
    <col min="10246" max="10246" width="70" customWidth="1"/>
    <col min="10253" max="10253" width="10.42578125" bestFit="1" customWidth="1"/>
    <col min="10497" max="10497" width="11" customWidth="1"/>
    <col min="10498" max="10498" width="39.42578125" customWidth="1"/>
    <col min="10499" max="10499" width="3.42578125" customWidth="1"/>
    <col min="10500" max="10500" width="16.42578125" customWidth="1"/>
    <col min="10501" max="10501" width="6.28515625" customWidth="1"/>
    <col min="10502" max="10502" width="70" customWidth="1"/>
    <col min="10509" max="10509" width="10.42578125" bestFit="1" customWidth="1"/>
    <col min="10753" max="10753" width="11" customWidth="1"/>
    <col min="10754" max="10754" width="39.42578125" customWidth="1"/>
    <col min="10755" max="10755" width="3.42578125" customWidth="1"/>
    <col min="10756" max="10756" width="16.42578125" customWidth="1"/>
    <col min="10757" max="10757" width="6.28515625" customWidth="1"/>
    <col min="10758" max="10758" width="70" customWidth="1"/>
    <col min="10765" max="10765" width="10.42578125" bestFit="1" customWidth="1"/>
    <col min="11009" max="11009" width="11" customWidth="1"/>
    <col min="11010" max="11010" width="39.42578125" customWidth="1"/>
    <col min="11011" max="11011" width="3.42578125" customWidth="1"/>
    <col min="11012" max="11012" width="16.42578125" customWidth="1"/>
    <col min="11013" max="11013" width="6.28515625" customWidth="1"/>
    <col min="11014" max="11014" width="70" customWidth="1"/>
    <col min="11021" max="11021" width="10.42578125" bestFit="1" customWidth="1"/>
    <col min="11265" max="11265" width="11" customWidth="1"/>
    <col min="11266" max="11266" width="39.42578125" customWidth="1"/>
    <col min="11267" max="11267" width="3.42578125" customWidth="1"/>
    <col min="11268" max="11268" width="16.42578125" customWidth="1"/>
    <col min="11269" max="11269" width="6.28515625" customWidth="1"/>
    <col min="11270" max="11270" width="70" customWidth="1"/>
    <col min="11277" max="11277" width="10.42578125" bestFit="1" customWidth="1"/>
    <col min="11521" max="11521" width="11" customWidth="1"/>
    <col min="11522" max="11522" width="39.42578125" customWidth="1"/>
    <col min="11523" max="11523" width="3.42578125" customWidth="1"/>
    <col min="11524" max="11524" width="16.42578125" customWidth="1"/>
    <col min="11525" max="11525" width="6.28515625" customWidth="1"/>
    <col min="11526" max="11526" width="70" customWidth="1"/>
    <col min="11533" max="11533" width="10.42578125" bestFit="1" customWidth="1"/>
    <col min="11777" max="11777" width="11" customWidth="1"/>
    <col min="11778" max="11778" width="39.42578125" customWidth="1"/>
    <col min="11779" max="11779" width="3.42578125" customWidth="1"/>
    <col min="11780" max="11780" width="16.42578125" customWidth="1"/>
    <col min="11781" max="11781" width="6.28515625" customWidth="1"/>
    <col min="11782" max="11782" width="70" customWidth="1"/>
    <col min="11789" max="11789" width="10.42578125" bestFit="1" customWidth="1"/>
    <col min="12033" max="12033" width="11" customWidth="1"/>
    <col min="12034" max="12034" width="39.42578125" customWidth="1"/>
    <col min="12035" max="12035" width="3.42578125" customWidth="1"/>
    <col min="12036" max="12036" width="16.42578125" customWidth="1"/>
    <col min="12037" max="12037" width="6.28515625" customWidth="1"/>
    <col min="12038" max="12038" width="70" customWidth="1"/>
    <col min="12045" max="12045" width="10.42578125" bestFit="1" customWidth="1"/>
    <col min="12289" max="12289" width="11" customWidth="1"/>
    <col min="12290" max="12290" width="39.42578125" customWidth="1"/>
    <col min="12291" max="12291" width="3.42578125" customWidth="1"/>
    <col min="12292" max="12292" width="16.42578125" customWidth="1"/>
    <col min="12293" max="12293" width="6.28515625" customWidth="1"/>
    <col min="12294" max="12294" width="70" customWidth="1"/>
    <col min="12301" max="12301" width="10.42578125" bestFit="1" customWidth="1"/>
    <col min="12545" max="12545" width="11" customWidth="1"/>
    <col min="12546" max="12546" width="39.42578125" customWidth="1"/>
    <col min="12547" max="12547" width="3.42578125" customWidth="1"/>
    <col min="12548" max="12548" width="16.42578125" customWidth="1"/>
    <col min="12549" max="12549" width="6.28515625" customWidth="1"/>
    <col min="12550" max="12550" width="70" customWidth="1"/>
    <col min="12557" max="12557" width="10.42578125" bestFit="1" customWidth="1"/>
    <col min="12801" max="12801" width="11" customWidth="1"/>
    <col min="12802" max="12802" width="39.42578125" customWidth="1"/>
    <col min="12803" max="12803" width="3.42578125" customWidth="1"/>
    <col min="12804" max="12804" width="16.42578125" customWidth="1"/>
    <col min="12805" max="12805" width="6.28515625" customWidth="1"/>
    <col min="12806" max="12806" width="70" customWidth="1"/>
    <col min="12813" max="12813" width="10.42578125" bestFit="1" customWidth="1"/>
    <col min="13057" max="13057" width="11" customWidth="1"/>
    <col min="13058" max="13058" width="39.42578125" customWidth="1"/>
    <col min="13059" max="13059" width="3.42578125" customWidth="1"/>
    <col min="13060" max="13060" width="16.42578125" customWidth="1"/>
    <col min="13061" max="13061" width="6.28515625" customWidth="1"/>
    <col min="13062" max="13062" width="70" customWidth="1"/>
    <col min="13069" max="13069" width="10.42578125" bestFit="1" customWidth="1"/>
    <col min="13313" max="13313" width="11" customWidth="1"/>
    <col min="13314" max="13314" width="39.42578125" customWidth="1"/>
    <col min="13315" max="13315" width="3.42578125" customWidth="1"/>
    <col min="13316" max="13316" width="16.42578125" customWidth="1"/>
    <col min="13317" max="13317" width="6.28515625" customWidth="1"/>
    <col min="13318" max="13318" width="70" customWidth="1"/>
    <col min="13325" max="13325" width="10.42578125" bestFit="1" customWidth="1"/>
    <col min="13569" max="13569" width="11" customWidth="1"/>
    <col min="13570" max="13570" width="39.42578125" customWidth="1"/>
    <col min="13571" max="13571" width="3.42578125" customWidth="1"/>
    <col min="13572" max="13572" width="16.42578125" customWidth="1"/>
    <col min="13573" max="13573" width="6.28515625" customWidth="1"/>
    <col min="13574" max="13574" width="70" customWidth="1"/>
    <col min="13581" max="13581" width="10.42578125" bestFit="1" customWidth="1"/>
    <col min="13825" max="13825" width="11" customWidth="1"/>
    <col min="13826" max="13826" width="39.42578125" customWidth="1"/>
    <col min="13827" max="13827" width="3.42578125" customWidth="1"/>
    <col min="13828" max="13828" width="16.42578125" customWidth="1"/>
    <col min="13829" max="13829" width="6.28515625" customWidth="1"/>
    <col min="13830" max="13830" width="70" customWidth="1"/>
    <col min="13837" max="13837" width="10.42578125" bestFit="1" customWidth="1"/>
    <col min="14081" max="14081" width="11" customWidth="1"/>
    <col min="14082" max="14082" width="39.42578125" customWidth="1"/>
    <col min="14083" max="14083" width="3.42578125" customWidth="1"/>
    <col min="14084" max="14084" width="16.42578125" customWidth="1"/>
    <col min="14085" max="14085" width="6.28515625" customWidth="1"/>
    <col min="14086" max="14086" width="70" customWidth="1"/>
    <col min="14093" max="14093" width="10.42578125" bestFit="1" customWidth="1"/>
    <col min="14337" max="14337" width="11" customWidth="1"/>
    <col min="14338" max="14338" width="39.42578125" customWidth="1"/>
    <col min="14339" max="14339" width="3.42578125" customWidth="1"/>
    <col min="14340" max="14340" width="16.42578125" customWidth="1"/>
    <col min="14341" max="14341" width="6.28515625" customWidth="1"/>
    <col min="14342" max="14342" width="70" customWidth="1"/>
    <col min="14349" max="14349" width="10.42578125" bestFit="1" customWidth="1"/>
    <col min="14593" max="14593" width="11" customWidth="1"/>
    <col min="14594" max="14594" width="39.42578125" customWidth="1"/>
    <col min="14595" max="14595" width="3.42578125" customWidth="1"/>
    <col min="14596" max="14596" width="16.42578125" customWidth="1"/>
    <col min="14597" max="14597" width="6.28515625" customWidth="1"/>
    <col min="14598" max="14598" width="70" customWidth="1"/>
    <col min="14605" max="14605" width="10.42578125" bestFit="1" customWidth="1"/>
    <col min="14849" max="14849" width="11" customWidth="1"/>
    <col min="14850" max="14850" width="39.42578125" customWidth="1"/>
    <col min="14851" max="14851" width="3.42578125" customWidth="1"/>
    <col min="14852" max="14852" width="16.42578125" customWidth="1"/>
    <col min="14853" max="14853" width="6.28515625" customWidth="1"/>
    <col min="14854" max="14854" width="70" customWidth="1"/>
    <col min="14861" max="14861" width="10.42578125" bestFit="1" customWidth="1"/>
    <col min="15105" max="15105" width="11" customWidth="1"/>
    <col min="15106" max="15106" width="39.42578125" customWidth="1"/>
    <col min="15107" max="15107" width="3.42578125" customWidth="1"/>
    <col min="15108" max="15108" width="16.42578125" customWidth="1"/>
    <col min="15109" max="15109" width="6.28515625" customWidth="1"/>
    <col min="15110" max="15110" width="70" customWidth="1"/>
    <col min="15117" max="15117" width="10.42578125" bestFit="1" customWidth="1"/>
    <col min="15361" max="15361" width="11" customWidth="1"/>
    <col min="15362" max="15362" width="39.42578125" customWidth="1"/>
    <col min="15363" max="15363" width="3.42578125" customWidth="1"/>
    <col min="15364" max="15364" width="16.42578125" customWidth="1"/>
    <col min="15365" max="15365" width="6.28515625" customWidth="1"/>
    <col min="15366" max="15366" width="70" customWidth="1"/>
    <col min="15373" max="15373" width="10.42578125" bestFit="1" customWidth="1"/>
    <col min="15617" max="15617" width="11" customWidth="1"/>
    <col min="15618" max="15618" width="39.42578125" customWidth="1"/>
    <col min="15619" max="15619" width="3.42578125" customWidth="1"/>
    <col min="15620" max="15620" width="16.42578125" customWidth="1"/>
    <col min="15621" max="15621" width="6.28515625" customWidth="1"/>
    <col min="15622" max="15622" width="70" customWidth="1"/>
    <col min="15629" max="15629" width="10.42578125" bestFit="1" customWidth="1"/>
    <col min="15873" max="15873" width="11" customWidth="1"/>
    <col min="15874" max="15874" width="39.42578125" customWidth="1"/>
    <col min="15875" max="15875" width="3.42578125" customWidth="1"/>
    <col min="15876" max="15876" width="16.42578125" customWidth="1"/>
    <col min="15877" max="15877" width="6.28515625" customWidth="1"/>
    <col min="15878" max="15878" width="70" customWidth="1"/>
    <col min="15885" max="15885" width="10.42578125" bestFit="1" customWidth="1"/>
    <col min="16129" max="16129" width="11" customWidth="1"/>
    <col min="16130" max="16130" width="39.42578125" customWidth="1"/>
    <col min="16131" max="16131" width="3.42578125" customWidth="1"/>
    <col min="16132" max="16132" width="16.42578125" customWidth="1"/>
    <col min="16133" max="16133" width="6.28515625" customWidth="1"/>
    <col min="16134" max="16134" width="70" customWidth="1"/>
    <col min="16141" max="16141" width="10.42578125" bestFit="1" customWidth="1"/>
  </cols>
  <sheetData>
    <row r="2" spans="1:8" x14ac:dyDescent="0.25">
      <c r="A2" s="123"/>
      <c r="B2" s="124" t="s">
        <v>334</v>
      </c>
      <c r="C2" s="124"/>
      <c r="D2" s="125"/>
      <c r="E2" s="124"/>
      <c r="F2" s="124"/>
      <c r="G2" s="61"/>
      <c r="H2" s="61"/>
    </row>
    <row r="3" spans="1:8" ht="12.75" customHeight="1" x14ac:dyDescent="0.25">
      <c r="A3" s="123"/>
      <c r="B3" s="126"/>
      <c r="C3" s="126"/>
      <c r="D3" s="127"/>
      <c r="E3" s="126"/>
      <c r="F3" s="128" t="s">
        <v>124</v>
      </c>
      <c r="G3" s="61"/>
      <c r="H3" s="61"/>
    </row>
    <row r="4" spans="1:8" ht="15" customHeight="1" x14ac:dyDescent="0.25">
      <c r="A4" s="129" t="s">
        <v>123</v>
      </c>
      <c r="B4" s="130"/>
      <c r="C4" s="130"/>
      <c r="D4" s="131" t="s">
        <v>160</v>
      </c>
      <c r="E4" s="130"/>
      <c r="F4" s="130"/>
      <c r="G4" s="61"/>
      <c r="H4" s="61"/>
    </row>
    <row r="5" spans="1:8" ht="15" customHeight="1" x14ac:dyDescent="0.25">
      <c r="A5" s="123"/>
      <c r="B5" s="61"/>
      <c r="C5" s="126"/>
      <c r="D5" s="127"/>
      <c r="E5" s="126"/>
      <c r="F5" s="126"/>
      <c r="G5" s="61"/>
      <c r="H5" s="61"/>
    </row>
    <row r="6" spans="1:8" ht="15" customHeight="1" x14ac:dyDescent="0.25">
      <c r="A6" s="123">
        <v>1032</v>
      </c>
      <c r="B6" s="132" t="s">
        <v>302</v>
      </c>
      <c r="C6" s="126"/>
      <c r="D6" s="63">
        <v>381150</v>
      </c>
      <c r="E6" s="126"/>
      <c r="F6" s="61" t="s">
        <v>5</v>
      </c>
      <c r="G6" s="61"/>
      <c r="H6" s="61"/>
    </row>
    <row r="7" spans="1:8" ht="15" customHeight="1" x14ac:dyDescent="0.25">
      <c r="A7" s="123"/>
      <c r="B7" s="61"/>
      <c r="C7" s="126"/>
      <c r="D7" s="127"/>
      <c r="E7" s="126"/>
      <c r="F7" s="126"/>
      <c r="G7" s="61"/>
      <c r="H7" s="61"/>
    </row>
    <row r="8" spans="1:8" ht="15" customHeight="1" x14ac:dyDescent="0.25">
      <c r="A8" s="123">
        <v>2212</v>
      </c>
      <c r="B8" s="132" t="s">
        <v>161</v>
      </c>
      <c r="C8" s="126"/>
      <c r="D8" s="63">
        <v>1250000</v>
      </c>
      <c r="E8" s="126"/>
      <c r="F8" s="61" t="s">
        <v>173</v>
      </c>
      <c r="G8" s="61"/>
      <c r="H8" s="61"/>
    </row>
    <row r="9" spans="1:8" ht="15" customHeight="1" x14ac:dyDescent="0.25">
      <c r="A9" s="123"/>
      <c r="B9" s="132"/>
      <c r="C9" s="126"/>
      <c r="D9" s="63"/>
      <c r="E9" s="133"/>
      <c r="F9" s="95"/>
      <c r="G9" s="61"/>
      <c r="H9" s="61"/>
    </row>
    <row r="10" spans="1:8" ht="15" customHeight="1" x14ac:dyDescent="0.25">
      <c r="A10" s="123">
        <v>2219</v>
      </c>
      <c r="B10" s="132" t="s">
        <v>162</v>
      </c>
      <c r="C10" s="126"/>
      <c r="D10" s="63">
        <v>1000000</v>
      </c>
      <c r="F10" t="s">
        <v>325</v>
      </c>
      <c r="G10" s="61"/>
      <c r="H10" s="61"/>
    </row>
    <row r="11" spans="1:8" ht="15" customHeight="1" x14ac:dyDescent="0.25">
      <c r="A11" s="123"/>
      <c r="B11" s="132"/>
      <c r="C11" s="126"/>
      <c r="D11" s="63">
        <v>50000</v>
      </c>
      <c r="E11" s="133"/>
      <c r="F11" s="95" t="s">
        <v>326</v>
      </c>
      <c r="G11" s="61"/>
      <c r="H11" s="61"/>
    </row>
    <row r="12" spans="1:8" ht="15" customHeight="1" x14ac:dyDescent="0.25">
      <c r="A12" s="123"/>
      <c r="B12" s="132"/>
      <c r="C12" s="126"/>
      <c r="D12" s="63">
        <v>50000</v>
      </c>
      <c r="E12" s="133"/>
      <c r="F12" s="95" t="s">
        <v>163</v>
      </c>
      <c r="G12" s="61"/>
      <c r="H12" s="61"/>
    </row>
    <row r="13" spans="1:8" ht="15" customHeight="1" x14ac:dyDescent="0.25">
      <c r="A13" s="123"/>
      <c r="B13" s="132"/>
      <c r="C13" s="126"/>
      <c r="D13" s="127"/>
      <c r="E13" s="126"/>
      <c r="F13" s="61"/>
      <c r="G13" s="61"/>
      <c r="H13" s="61"/>
    </row>
    <row r="14" spans="1:8" ht="15" customHeight="1" x14ac:dyDescent="0.25">
      <c r="A14" s="123">
        <v>2221</v>
      </c>
      <c r="B14" s="132" t="s">
        <v>164</v>
      </c>
      <c r="C14" s="126"/>
      <c r="D14" s="63">
        <v>70000</v>
      </c>
      <c r="E14" s="126"/>
      <c r="F14" s="61" t="s">
        <v>165</v>
      </c>
      <c r="G14" s="61"/>
      <c r="H14" s="61"/>
    </row>
    <row r="15" spans="1:8" ht="15" customHeight="1" x14ac:dyDescent="0.25">
      <c r="A15" s="123"/>
      <c r="B15" s="132"/>
      <c r="C15" s="126"/>
      <c r="D15" s="63"/>
      <c r="E15" s="126"/>
      <c r="F15" s="61"/>
      <c r="G15" s="61"/>
      <c r="H15" s="61"/>
    </row>
    <row r="16" spans="1:8" ht="15" customHeight="1" x14ac:dyDescent="0.25">
      <c r="A16" s="123">
        <v>2310</v>
      </c>
      <c r="B16" s="132" t="s">
        <v>340</v>
      </c>
      <c r="C16" s="126"/>
      <c r="D16" s="63">
        <v>357700</v>
      </c>
      <c r="E16" s="126"/>
      <c r="F16" s="61" t="s">
        <v>290</v>
      </c>
      <c r="G16" s="61"/>
      <c r="H16" s="61"/>
    </row>
    <row r="17" spans="1:8" ht="15" customHeight="1" x14ac:dyDescent="0.25">
      <c r="A17" s="123"/>
      <c r="B17" s="132"/>
      <c r="C17" s="126"/>
      <c r="D17" s="63"/>
      <c r="E17" s="126"/>
      <c r="F17" s="61"/>
      <c r="G17" s="61"/>
      <c r="H17" s="61"/>
    </row>
    <row r="18" spans="1:8" ht="15" customHeight="1" x14ac:dyDescent="0.25">
      <c r="A18" s="123">
        <v>2321</v>
      </c>
      <c r="B18" s="132" t="s">
        <v>166</v>
      </c>
      <c r="C18" s="126"/>
      <c r="D18" s="63">
        <v>450000</v>
      </c>
      <c r="E18" s="126"/>
      <c r="F18" s="61" t="s">
        <v>167</v>
      </c>
      <c r="G18" s="61"/>
      <c r="H18" s="61"/>
    </row>
    <row r="19" spans="1:8" ht="15" customHeight="1" x14ac:dyDescent="0.25">
      <c r="A19" s="123"/>
      <c r="B19" s="132"/>
      <c r="C19" s="126"/>
      <c r="D19" s="63"/>
      <c r="E19" s="126"/>
      <c r="F19" s="61"/>
      <c r="G19" s="61"/>
      <c r="H19" s="61"/>
    </row>
    <row r="20" spans="1:8" ht="15" customHeight="1" x14ac:dyDescent="0.25">
      <c r="A20" s="123">
        <v>3314</v>
      </c>
      <c r="B20" s="132" t="s">
        <v>168</v>
      </c>
      <c r="C20" s="126"/>
      <c r="D20" s="63">
        <v>10000</v>
      </c>
      <c r="E20" s="126"/>
      <c r="F20" s="61" t="s">
        <v>236</v>
      </c>
      <c r="G20" s="61"/>
      <c r="H20" s="61"/>
    </row>
    <row r="21" spans="1:8" ht="15" customHeight="1" x14ac:dyDescent="0.25">
      <c r="A21" s="123"/>
      <c r="B21" s="132"/>
      <c r="C21" s="126"/>
      <c r="D21" s="63"/>
      <c r="E21" s="126"/>
      <c r="F21" s="61"/>
      <c r="G21" s="61"/>
      <c r="H21" s="61"/>
    </row>
    <row r="22" spans="1:8" ht="15" customHeight="1" x14ac:dyDescent="0.25">
      <c r="A22" s="134" t="s">
        <v>169</v>
      </c>
      <c r="B22" s="132" t="s">
        <v>170</v>
      </c>
      <c r="C22" s="126"/>
      <c r="D22" s="63">
        <v>30000</v>
      </c>
      <c r="E22" s="126"/>
      <c r="F22" s="61" t="s">
        <v>171</v>
      </c>
      <c r="G22" s="61"/>
      <c r="H22" s="61"/>
    </row>
    <row r="23" spans="1:8" ht="15" customHeight="1" x14ac:dyDescent="0.25">
      <c r="A23" s="123"/>
      <c r="B23" s="132"/>
      <c r="C23" s="126"/>
      <c r="D23" s="63"/>
      <c r="E23" s="126"/>
      <c r="F23" s="61"/>
      <c r="G23" s="61"/>
      <c r="H23" s="61"/>
    </row>
    <row r="24" spans="1:8" ht="15" customHeight="1" x14ac:dyDescent="0.25">
      <c r="A24" s="123">
        <v>3321</v>
      </c>
      <c r="B24" s="132" t="s">
        <v>130</v>
      </c>
      <c r="C24" s="126"/>
      <c r="D24" s="63">
        <v>1400000</v>
      </c>
      <c r="E24" s="126"/>
      <c r="F24" s="61" t="s">
        <v>237</v>
      </c>
      <c r="G24" s="61"/>
      <c r="H24" s="61"/>
    </row>
    <row r="25" spans="1:8" ht="15" customHeight="1" x14ac:dyDescent="0.25">
      <c r="A25" s="123"/>
      <c r="B25" s="132"/>
      <c r="C25" s="126"/>
      <c r="D25" s="63"/>
      <c r="E25" s="126"/>
      <c r="F25" s="61"/>
      <c r="G25" s="61"/>
      <c r="H25" s="61"/>
    </row>
    <row r="26" spans="1:8" ht="15" customHeight="1" x14ac:dyDescent="0.25">
      <c r="A26" s="123">
        <v>3329</v>
      </c>
      <c r="B26" s="132" t="s">
        <v>172</v>
      </c>
      <c r="C26" s="126"/>
      <c r="D26" s="63">
        <v>70000</v>
      </c>
      <c r="E26" s="126"/>
      <c r="F26" s="61" t="s">
        <v>173</v>
      </c>
      <c r="G26" s="61"/>
      <c r="H26" s="61"/>
    </row>
    <row r="27" spans="1:8" ht="15" customHeight="1" x14ac:dyDescent="0.25">
      <c r="A27" s="123"/>
      <c r="B27" s="132"/>
      <c r="C27" s="126"/>
      <c r="D27" s="63"/>
      <c r="E27" s="126"/>
      <c r="F27" s="61"/>
      <c r="G27" s="61"/>
      <c r="H27" s="61"/>
    </row>
    <row r="28" spans="1:8" ht="15" customHeight="1" x14ac:dyDescent="0.25">
      <c r="A28" s="123">
        <v>3341</v>
      </c>
      <c r="B28" s="132" t="s">
        <v>102</v>
      </c>
      <c r="C28" s="126"/>
      <c r="D28" s="63">
        <v>20000</v>
      </c>
      <c r="E28" s="126"/>
      <c r="F28" s="61" t="s">
        <v>173</v>
      </c>
      <c r="G28" s="61"/>
      <c r="H28" s="61"/>
    </row>
    <row r="29" spans="1:8" ht="15" customHeight="1" x14ac:dyDescent="0.25">
      <c r="A29" s="123"/>
      <c r="B29" s="132"/>
      <c r="C29" s="126"/>
      <c r="D29" s="63"/>
      <c r="E29" s="126"/>
      <c r="F29" s="61"/>
      <c r="G29" s="61"/>
      <c r="H29" s="61"/>
    </row>
    <row r="30" spans="1:8" ht="15" customHeight="1" x14ac:dyDescent="0.25">
      <c r="A30" s="123">
        <v>3412</v>
      </c>
      <c r="B30" s="132" t="s">
        <v>174</v>
      </c>
      <c r="C30" s="126"/>
      <c r="D30" s="63">
        <v>100000</v>
      </c>
      <c r="E30" s="126"/>
      <c r="F30" s="61" t="s">
        <v>332</v>
      </c>
      <c r="G30" s="61"/>
      <c r="H30" s="61"/>
    </row>
    <row r="31" spans="1:8" ht="15" customHeight="1" x14ac:dyDescent="0.25">
      <c r="A31" s="123"/>
      <c r="B31" s="132"/>
      <c r="C31" s="126"/>
      <c r="D31" s="63"/>
      <c r="E31" s="126"/>
      <c r="F31" s="61"/>
      <c r="G31" s="61"/>
      <c r="H31" s="61"/>
    </row>
    <row r="32" spans="1:8" ht="15" customHeight="1" x14ac:dyDescent="0.25">
      <c r="A32" s="123">
        <v>3419</v>
      </c>
      <c r="B32" s="132" t="s">
        <v>175</v>
      </c>
      <c r="C32" s="126"/>
      <c r="D32" s="63">
        <v>20000</v>
      </c>
      <c r="E32" s="126"/>
      <c r="F32" s="61" t="s">
        <v>173</v>
      </c>
      <c r="G32" s="61"/>
      <c r="H32" s="61"/>
    </row>
    <row r="33" spans="1:8" ht="15" customHeight="1" x14ac:dyDescent="0.25">
      <c r="A33" s="123"/>
      <c r="B33" s="132"/>
      <c r="C33" s="126"/>
      <c r="D33" s="63"/>
      <c r="E33" s="126"/>
      <c r="F33" s="61"/>
      <c r="G33" s="61"/>
      <c r="H33" s="61"/>
    </row>
    <row r="34" spans="1:8" ht="15" customHeight="1" x14ac:dyDescent="0.25">
      <c r="A34" s="123">
        <v>3421</v>
      </c>
      <c r="B34" s="132" t="s">
        <v>176</v>
      </c>
      <c r="C34" s="126"/>
      <c r="D34" s="63">
        <v>200000</v>
      </c>
      <c r="E34" s="126"/>
      <c r="F34" s="61" t="s">
        <v>177</v>
      </c>
      <c r="G34" s="61"/>
      <c r="H34" s="61"/>
    </row>
    <row r="35" spans="1:8" ht="15" customHeight="1" x14ac:dyDescent="0.25">
      <c r="A35" s="123"/>
      <c r="B35" s="132"/>
      <c r="C35" s="126"/>
      <c r="D35" s="63"/>
      <c r="E35" s="126"/>
      <c r="F35" s="61"/>
      <c r="G35" s="61"/>
      <c r="H35" s="61"/>
    </row>
    <row r="36" spans="1:8" ht="15" customHeight="1" x14ac:dyDescent="0.25">
      <c r="A36" s="123">
        <v>3429</v>
      </c>
      <c r="B36" s="132" t="s">
        <v>295</v>
      </c>
      <c r="C36" s="126"/>
      <c r="D36" s="63">
        <v>20000</v>
      </c>
      <c r="E36" s="126"/>
      <c r="F36" s="61" t="s">
        <v>173</v>
      </c>
      <c r="G36" s="61"/>
      <c r="H36" s="61"/>
    </row>
    <row r="37" spans="1:8" ht="15" customHeight="1" x14ac:dyDescent="0.25">
      <c r="A37" s="123"/>
      <c r="B37" s="132"/>
      <c r="C37" s="126"/>
      <c r="D37" s="63"/>
      <c r="E37" s="126"/>
      <c r="F37" s="61"/>
      <c r="G37" s="61"/>
      <c r="H37" s="61"/>
    </row>
    <row r="38" spans="1:8" ht="15" customHeight="1" x14ac:dyDescent="0.25">
      <c r="A38" s="123">
        <v>3612</v>
      </c>
      <c r="B38" s="132" t="s">
        <v>104</v>
      </c>
      <c r="C38" s="126"/>
      <c r="D38" s="63">
        <v>1700000</v>
      </c>
      <c r="E38" s="126"/>
      <c r="F38" s="61" t="s">
        <v>178</v>
      </c>
      <c r="G38" s="61"/>
      <c r="H38" s="61"/>
    </row>
    <row r="39" spans="1:8" ht="15" customHeight="1" x14ac:dyDescent="0.25">
      <c r="A39" s="123"/>
      <c r="B39" s="132"/>
      <c r="C39" s="126"/>
      <c r="D39" s="63"/>
      <c r="E39" s="126"/>
      <c r="F39" s="61"/>
      <c r="G39" s="61"/>
      <c r="H39" s="61"/>
    </row>
    <row r="40" spans="1:8" ht="15" customHeight="1" x14ac:dyDescent="0.25">
      <c r="A40" s="134" t="s">
        <v>179</v>
      </c>
      <c r="B40" s="132" t="s">
        <v>180</v>
      </c>
      <c r="C40" s="126"/>
      <c r="D40" s="63">
        <v>700000</v>
      </c>
      <c r="E40" s="126"/>
      <c r="F40" s="61" t="s">
        <v>181</v>
      </c>
      <c r="G40" s="61"/>
      <c r="H40" s="61"/>
    </row>
    <row r="41" spans="1:8" ht="15" customHeight="1" x14ac:dyDescent="0.25">
      <c r="A41" s="123"/>
      <c r="B41" s="132"/>
      <c r="C41" s="126"/>
      <c r="D41" s="63"/>
      <c r="E41" s="126"/>
      <c r="F41" s="61"/>
      <c r="G41" s="61"/>
      <c r="H41" s="61"/>
    </row>
    <row r="42" spans="1:8" ht="15" customHeight="1" x14ac:dyDescent="0.25">
      <c r="A42" s="123">
        <v>3613</v>
      </c>
      <c r="B42" s="132" t="s">
        <v>182</v>
      </c>
      <c r="C42" s="126"/>
      <c r="D42" s="63">
        <v>300000</v>
      </c>
      <c r="E42" s="126"/>
      <c r="F42" s="61" t="s">
        <v>332</v>
      </c>
      <c r="G42" s="61"/>
      <c r="H42" s="61"/>
    </row>
    <row r="43" spans="1:8" ht="15" customHeight="1" x14ac:dyDescent="0.25">
      <c r="A43" s="123"/>
      <c r="B43" s="132"/>
      <c r="C43" s="126"/>
      <c r="D43" s="63"/>
      <c r="E43" s="126"/>
      <c r="F43" s="61"/>
      <c r="G43" s="61"/>
      <c r="H43" s="61"/>
    </row>
    <row r="44" spans="1:8" ht="15" customHeight="1" x14ac:dyDescent="0.25">
      <c r="A44" s="123">
        <v>3631</v>
      </c>
      <c r="B44" s="132" t="s">
        <v>105</v>
      </c>
      <c r="C44" s="126"/>
      <c r="D44" s="63">
        <v>600000</v>
      </c>
      <c r="E44" s="126"/>
      <c r="F44" s="61" t="s">
        <v>333</v>
      </c>
      <c r="G44" s="61"/>
      <c r="H44" s="61"/>
    </row>
    <row r="45" spans="1:8" ht="15" customHeight="1" x14ac:dyDescent="0.25">
      <c r="A45" s="123"/>
      <c r="B45" s="132"/>
      <c r="C45" s="126"/>
      <c r="D45" s="63"/>
      <c r="E45" s="126"/>
      <c r="F45" s="61"/>
      <c r="G45" s="61"/>
      <c r="H45" s="61"/>
    </row>
    <row r="46" spans="1:8" ht="15" customHeight="1" x14ac:dyDescent="0.25">
      <c r="A46" s="123">
        <v>3632</v>
      </c>
      <c r="B46" s="132" t="s">
        <v>106</v>
      </c>
      <c r="C46" s="126"/>
      <c r="D46" s="63">
        <v>200000</v>
      </c>
      <c r="E46" s="61"/>
      <c r="F46" s="61" t="s">
        <v>332</v>
      </c>
      <c r="G46" s="61"/>
      <c r="H46" s="61"/>
    </row>
    <row r="47" spans="1:8" ht="15" customHeight="1" x14ac:dyDescent="0.25">
      <c r="A47" s="123"/>
      <c r="B47" s="132"/>
      <c r="C47" s="126"/>
      <c r="D47" s="63"/>
      <c r="E47" s="61"/>
      <c r="F47" s="61"/>
      <c r="G47" s="61"/>
      <c r="H47" s="61"/>
    </row>
    <row r="48" spans="1:8" ht="15" customHeight="1" x14ac:dyDescent="0.25">
      <c r="A48" s="123">
        <v>3639</v>
      </c>
      <c r="B48" s="132" t="s">
        <v>107</v>
      </c>
      <c r="C48" s="126"/>
      <c r="D48" s="63">
        <v>140000</v>
      </c>
      <c r="E48" s="126"/>
      <c r="F48" s="61" t="s">
        <v>183</v>
      </c>
      <c r="G48" s="61"/>
      <c r="H48" s="61"/>
    </row>
    <row r="49" spans="1:8" ht="15" customHeight="1" x14ac:dyDescent="0.25">
      <c r="A49" s="123"/>
      <c r="B49" s="132"/>
      <c r="C49" s="126"/>
      <c r="D49" s="63">
        <v>150000</v>
      </c>
      <c r="E49" s="126"/>
      <c r="F49" s="61" t="s">
        <v>335</v>
      </c>
      <c r="G49" s="61"/>
      <c r="H49" s="61"/>
    </row>
    <row r="50" spans="1:8" ht="15" customHeight="1" x14ac:dyDescent="0.25">
      <c r="A50" s="123"/>
      <c r="B50" s="132"/>
      <c r="C50" s="126"/>
      <c r="D50" s="63"/>
      <c r="E50" s="126"/>
      <c r="F50" s="61"/>
      <c r="G50" s="61"/>
      <c r="H50" s="61"/>
    </row>
    <row r="51" spans="1:8" ht="15" customHeight="1" x14ac:dyDescent="0.25">
      <c r="A51" s="123">
        <v>3723</v>
      </c>
      <c r="B51" s="132" t="s">
        <v>131</v>
      </c>
      <c r="C51" s="126"/>
      <c r="D51" s="63">
        <v>500000</v>
      </c>
      <c r="E51" s="126"/>
      <c r="F51" s="61" t="s">
        <v>173</v>
      </c>
      <c r="G51" s="61"/>
      <c r="H51" s="61"/>
    </row>
    <row r="52" spans="1:8" ht="15" customHeight="1" x14ac:dyDescent="0.25">
      <c r="A52" s="123"/>
      <c r="B52" s="132"/>
      <c r="C52" s="126"/>
      <c r="D52" s="63"/>
      <c r="E52" s="126"/>
      <c r="F52" s="61"/>
      <c r="G52" s="61"/>
      <c r="H52" s="61"/>
    </row>
    <row r="53" spans="1:8" ht="15" customHeight="1" x14ac:dyDescent="0.25">
      <c r="A53" s="123">
        <v>3726</v>
      </c>
      <c r="B53" s="132" t="s">
        <v>114</v>
      </c>
      <c r="C53" s="126"/>
      <c r="D53" s="63">
        <v>200000</v>
      </c>
      <c r="E53" s="126"/>
      <c r="F53" s="61" t="s">
        <v>173</v>
      </c>
      <c r="G53" s="61"/>
      <c r="H53" s="61"/>
    </row>
    <row r="54" spans="1:8" ht="15" customHeight="1" x14ac:dyDescent="0.25">
      <c r="A54" s="123"/>
      <c r="B54" s="132"/>
      <c r="C54" s="126"/>
      <c r="D54" s="63"/>
      <c r="E54" s="126"/>
      <c r="F54" s="61"/>
      <c r="G54" s="61"/>
      <c r="H54" s="61"/>
    </row>
    <row r="55" spans="1:8" ht="15" customHeight="1" x14ac:dyDescent="0.25">
      <c r="A55" s="123">
        <v>3744</v>
      </c>
      <c r="B55" s="132" t="s">
        <v>184</v>
      </c>
      <c r="C55" s="126"/>
      <c r="D55" s="63">
        <v>80000</v>
      </c>
      <c r="E55" s="126"/>
      <c r="F55" s="61" t="s">
        <v>173</v>
      </c>
      <c r="G55" s="61"/>
      <c r="H55" s="61"/>
    </row>
    <row r="56" spans="1:8" ht="15" customHeight="1" x14ac:dyDescent="0.25">
      <c r="A56" s="123"/>
      <c r="B56" s="132"/>
      <c r="C56" s="126"/>
      <c r="D56" s="63"/>
      <c r="E56" s="126"/>
      <c r="F56" s="61"/>
      <c r="G56" s="61"/>
      <c r="H56" s="61"/>
    </row>
    <row r="57" spans="1:8" ht="15" customHeight="1" x14ac:dyDescent="0.25">
      <c r="A57" s="134" t="s">
        <v>185</v>
      </c>
      <c r="B57" s="132" t="s">
        <v>133</v>
      </c>
      <c r="C57" s="126"/>
      <c r="D57" s="63">
        <v>50000</v>
      </c>
      <c r="E57" s="126"/>
      <c r="F57" s="61" t="s">
        <v>303</v>
      </c>
      <c r="G57" s="61"/>
      <c r="H57" s="61"/>
    </row>
    <row r="58" spans="1:8" ht="15" customHeight="1" x14ac:dyDescent="0.25">
      <c r="A58" s="134"/>
      <c r="B58" s="132" t="s">
        <v>193</v>
      </c>
      <c r="C58" s="126"/>
      <c r="D58" s="63">
        <v>50000</v>
      </c>
      <c r="E58" s="126"/>
      <c r="F58" s="61" t="s">
        <v>194</v>
      </c>
      <c r="G58" s="61"/>
      <c r="H58" s="61"/>
    </row>
    <row r="59" spans="1:8" ht="15" customHeight="1" x14ac:dyDescent="0.25">
      <c r="A59" s="134"/>
      <c r="B59" s="132"/>
      <c r="C59" s="126"/>
      <c r="D59" s="63">
        <v>150000</v>
      </c>
      <c r="E59" s="126"/>
      <c r="F59" s="61" t="s">
        <v>201</v>
      </c>
      <c r="G59" s="61"/>
      <c r="H59" s="61"/>
    </row>
    <row r="60" spans="1:8" ht="15" customHeight="1" x14ac:dyDescent="0.25">
      <c r="A60" s="134"/>
      <c r="B60" s="132"/>
      <c r="C60" s="126"/>
      <c r="D60" s="63">
        <v>250000</v>
      </c>
      <c r="E60" s="126"/>
      <c r="F60" s="61" t="s">
        <v>304</v>
      </c>
      <c r="G60" s="61"/>
      <c r="H60" s="61"/>
    </row>
    <row r="61" spans="1:8" ht="15" customHeight="1" x14ac:dyDescent="0.25">
      <c r="A61" s="134"/>
      <c r="B61" s="132"/>
      <c r="C61" s="126"/>
      <c r="D61" s="63"/>
      <c r="E61" s="126"/>
      <c r="F61" s="61"/>
      <c r="G61" s="61"/>
      <c r="H61" s="61"/>
    </row>
    <row r="62" spans="1:8" ht="15" customHeight="1" x14ac:dyDescent="0.25">
      <c r="A62" s="134" t="s">
        <v>238</v>
      </c>
      <c r="B62" s="132" t="s">
        <v>195</v>
      </c>
      <c r="C62" s="126"/>
      <c r="D62" s="63">
        <v>80000</v>
      </c>
      <c r="E62" s="126"/>
      <c r="F62" s="61" t="s">
        <v>199</v>
      </c>
      <c r="G62" s="61"/>
      <c r="H62" s="61"/>
    </row>
    <row r="63" spans="1:8" ht="15" customHeight="1" x14ac:dyDescent="0.25">
      <c r="A63" s="134"/>
      <c r="B63" s="132"/>
      <c r="C63" s="126"/>
      <c r="D63" s="63"/>
      <c r="E63" s="126"/>
      <c r="F63" s="61"/>
      <c r="G63" s="61"/>
      <c r="H63" s="61"/>
    </row>
    <row r="64" spans="1:8" ht="15" customHeight="1" x14ac:dyDescent="0.25">
      <c r="A64" s="134" t="s">
        <v>305</v>
      </c>
      <c r="B64" s="132" t="s">
        <v>306</v>
      </c>
      <c r="C64" s="126"/>
      <c r="D64" s="63">
        <v>90000</v>
      </c>
      <c r="E64" s="126"/>
      <c r="F64" s="61" t="s">
        <v>101</v>
      </c>
      <c r="G64" s="61"/>
      <c r="H64" s="61"/>
    </row>
    <row r="65" spans="1:13" ht="15" customHeight="1" x14ac:dyDescent="0.25">
      <c r="A65" s="134"/>
      <c r="B65" s="132"/>
      <c r="C65" s="126"/>
      <c r="D65" s="63"/>
      <c r="E65" s="126"/>
      <c r="F65" s="61"/>
      <c r="G65" s="61"/>
      <c r="H65" s="61"/>
    </row>
    <row r="66" spans="1:13" ht="15" customHeight="1" x14ac:dyDescent="0.25">
      <c r="A66" s="123">
        <v>6171</v>
      </c>
      <c r="B66" s="132" t="s">
        <v>138</v>
      </c>
      <c r="C66" s="126"/>
      <c r="D66" s="63">
        <v>55000</v>
      </c>
      <c r="E66" s="126"/>
      <c r="F66" s="61" t="s">
        <v>338</v>
      </c>
      <c r="G66" s="61"/>
      <c r="H66" s="61"/>
    </row>
    <row r="67" spans="1:13" ht="15" customHeight="1" x14ac:dyDescent="0.25">
      <c r="A67" s="123"/>
      <c r="B67" s="132"/>
      <c r="C67" s="126"/>
      <c r="D67" s="63">
        <v>300000</v>
      </c>
      <c r="E67" s="126"/>
      <c r="F67" s="61" t="s">
        <v>308</v>
      </c>
      <c r="G67" s="61"/>
      <c r="H67" s="61"/>
    </row>
    <row r="68" spans="1:13" ht="15" customHeight="1" x14ac:dyDescent="0.25">
      <c r="A68" s="123"/>
      <c r="B68" s="132"/>
      <c r="C68" s="126"/>
      <c r="D68" s="63">
        <v>100000</v>
      </c>
      <c r="E68" s="126"/>
      <c r="F68" s="61" t="s">
        <v>307</v>
      </c>
      <c r="G68" s="61"/>
      <c r="H68" s="61"/>
    </row>
    <row r="69" spans="1:13" ht="15" customHeight="1" x14ac:dyDescent="0.25">
      <c r="A69" s="129"/>
      <c r="B69" s="135"/>
      <c r="C69" s="89"/>
      <c r="D69" s="87"/>
      <c r="E69" s="89"/>
      <c r="F69" s="89"/>
      <c r="G69" s="61"/>
      <c r="H69" s="61"/>
    </row>
    <row r="70" spans="1:13" ht="15" customHeight="1" x14ac:dyDescent="0.25">
      <c r="A70" s="123"/>
      <c r="B70" s="61"/>
      <c r="C70" s="61"/>
      <c r="D70" s="63"/>
      <c r="E70" s="61"/>
      <c r="F70" s="61"/>
      <c r="G70" s="61"/>
      <c r="H70" s="61"/>
    </row>
    <row r="71" spans="1:13" ht="15" customHeight="1" x14ac:dyDescent="0.25">
      <c r="A71" s="123"/>
      <c r="B71" s="136" t="s">
        <v>186</v>
      </c>
      <c r="C71" s="136"/>
      <c r="D71" s="137">
        <f>SUM(D5:D69)</f>
        <v>11173850</v>
      </c>
      <c r="E71" s="61"/>
      <c r="F71" s="61"/>
      <c r="G71" s="61"/>
      <c r="H71" s="61"/>
    </row>
    <row r="72" spans="1:13" ht="15" customHeight="1" x14ac:dyDescent="0.25">
      <c r="A72" s="123"/>
      <c r="B72" s="61"/>
      <c r="C72" s="61"/>
      <c r="D72" s="63"/>
      <c r="E72" s="61"/>
      <c r="F72" s="61"/>
      <c r="G72" s="61"/>
      <c r="H72" s="61"/>
    </row>
    <row r="73" spans="1:13" ht="15" customHeight="1" x14ac:dyDescent="0.25">
      <c r="A73" s="123"/>
      <c r="B73" s="61"/>
      <c r="C73" s="61"/>
      <c r="D73" s="63"/>
      <c r="E73" s="61"/>
      <c r="F73" s="61"/>
      <c r="G73" s="61"/>
      <c r="H73" s="61"/>
    </row>
    <row r="74" spans="1:13" ht="15" customHeight="1" x14ac:dyDescent="0.25">
      <c r="A74" s="123"/>
      <c r="B74" s="93" t="s">
        <v>187</v>
      </c>
      <c r="C74" s="92"/>
      <c r="D74" s="127"/>
      <c r="E74" s="61"/>
      <c r="F74" s="61"/>
      <c r="G74" s="61"/>
      <c r="H74" s="61"/>
    </row>
    <row r="75" spans="1:13" x14ac:dyDescent="0.25">
      <c r="A75" s="123"/>
      <c r="B75" s="61"/>
      <c r="C75" s="61"/>
      <c r="D75" s="63"/>
      <c r="E75" s="61"/>
      <c r="F75" s="61"/>
      <c r="G75" s="61"/>
      <c r="H75" s="61"/>
    </row>
    <row r="76" spans="1:13" x14ac:dyDescent="0.25">
      <c r="A76" s="123"/>
      <c r="B76" s="95" t="s">
        <v>188</v>
      </c>
      <c r="C76" s="61"/>
      <c r="D76" s="63"/>
      <c r="E76" s="61"/>
      <c r="F76" s="63">
        <v>3546000</v>
      </c>
      <c r="G76" s="63"/>
      <c r="H76" s="63"/>
      <c r="I76" s="96"/>
      <c r="J76" s="96"/>
      <c r="K76" s="99"/>
      <c r="L76" s="96"/>
      <c r="M76" s="96"/>
    </row>
    <row r="77" spans="1:13" x14ac:dyDescent="0.25">
      <c r="A77" s="123"/>
      <c r="B77" s="61"/>
      <c r="C77" s="61"/>
      <c r="D77" s="63"/>
      <c r="E77" s="61"/>
      <c r="F77" s="63"/>
      <c r="G77" s="63"/>
      <c r="H77" s="63"/>
      <c r="I77" s="96"/>
      <c r="J77" s="96"/>
      <c r="K77" s="99"/>
      <c r="L77" s="96"/>
      <c r="M77" s="145"/>
    </row>
    <row r="78" spans="1:13" x14ac:dyDescent="0.25">
      <c r="A78" s="123"/>
      <c r="B78" s="61"/>
      <c r="C78" s="61"/>
      <c r="D78" s="62"/>
      <c r="E78" s="61"/>
      <c r="F78" s="63"/>
      <c r="G78" s="61"/>
      <c r="H78" s="61"/>
    </row>
    <row r="79" spans="1:13" x14ac:dyDescent="0.25">
      <c r="A79" s="123"/>
      <c r="B79" s="61"/>
      <c r="C79" s="61"/>
      <c r="D79" s="63"/>
      <c r="E79" s="61"/>
      <c r="F79" s="61"/>
      <c r="G79" s="61"/>
      <c r="H79" s="61"/>
    </row>
    <row r="80" spans="1:13" x14ac:dyDescent="0.25">
      <c r="A80" s="123"/>
      <c r="B80" s="132"/>
      <c r="C80" s="61"/>
      <c r="D80" s="63"/>
      <c r="E80" s="61"/>
      <c r="F80" s="61"/>
      <c r="G80" s="61"/>
      <c r="H80" s="61"/>
    </row>
    <row r="81" spans="1:8" x14ac:dyDescent="0.25">
      <c r="A81" s="123"/>
      <c r="B81" s="61"/>
      <c r="C81" s="61"/>
      <c r="D81" s="63"/>
      <c r="E81" s="61"/>
      <c r="F81" s="61"/>
      <c r="G81" s="61"/>
      <c r="H81" s="61"/>
    </row>
    <row r="82" spans="1:8" x14ac:dyDescent="0.25">
      <c r="A82" s="123"/>
      <c r="B82" s="61"/>
      <c r="C82" s="61"/>
      <c r="D82" s="63"/>
      <c r="E82" s="61"/>
      <c r="F82" s="61"/>
      <c r="G82" s="61"/>
      <c r="H82" s="61"/>
    </row>
    <row r="83" spans="1:8" x14ac:dyDescent="0.25">
      <c r="A83" s="123"/>
      <c r="B83" s="61"/>
      <c r="C83" s="61"/>
      <c r="D83" s="63"/>
      <c r="E83" s="61"/>
      <c r="F83" s="61"/>
      <c r="G83" s="61"/>
      <c r="H83" s="61"/>
    </row>
    <row r="84" spans="1:8" x14ac:dyDescent="0.25">
      <c r="A84" s="123"/>
      <c r="B84" s="61"/>
      <c r="C84" s="61"/>
      <c r="D84" s="63"/>
      <c r="E84" s="61"/>
      <c r="F84" s="61"/>
      <c r="G84" s="61"/>
      <c r="H84" s="61"/>
    </row>
    <row r="85" spans="1:8" x14ac:dyDescent="0.25">
      <c r="A85" s="123"/>
      <c r="B85" s="132"/>
      <c r="C85" s="132"/>
      <c r="D85" s="62"/>
      <c r="E85" s="61"/>
      <c r="F85" s="61"/>
      <c r="G85" s="61"/>
      <c r="H85" s="61"/>
    </row>
    <row r="86" spans="1:8" x14ac:dyDescent="0.25">
      <c r="A86" s="123"/>
      <c r="B86" s="61"/>
      <c r="C86" s="61"/>
      <c r="D86" s="63"/>
      <c r="E86" s="61"/>
      <c r="F86" s="61"/>
      <c r="G86" s="61"/>
      <c r="H86" s="61"/>
    </row>
    <row r="87" spans="1:8" x14ac:dyDescent="0.25">
      <c r="A87" s="123"/>
      <c r="B87" s="61"/>
      <c r="C87" s="61"/>
      <c r="D87" s="63"/>
      <c r="E87" s="61"/>
      <c r="F87" s="61"/>
      <c r="G87" s="61"/>
      <c r="H87" s="61"/>
    </row>
    <row r="88" spans="1:8" x14ac:dyDescent="0.25">
      <c r="A88" s="123"/>
      <c r="B88" s="61"/>
      <c r="C88" s="61"/>
      <c r="D88" s="63"/>
      <c r="E88" s="61"/>
      <c r="F88" s="61"/>
      <c r="G88" s="61"/>
      <c r="H88" s="61"/>
    </row>
    <row r="89" spans="1:8" x14ac:dyDescent="0.25">
      <c r="A89" s="123"/>
      <c r="B89" s="61"/>
      <c r="C89" s="61"/>
      <c r="D89" s="63"/>
      <c r="E89" s="61"/>
      <c r="F89" s="61"/>
      <c r="G89" s="61"/>
      <c r="H89" s="61"/>
    </row>
    <row r="90" spans="1:8" x14ac:dyDescent="0.25">
      <c r="A90" s="123"/>
      <c r="B90" s="61"/>
      <c r="C90" s="61"/>
      <c r="D90" s="63"/>
      <c r="E90" s="61"/>
      <c r="F90" s="61"/>
      <c r="G90" s="61"/>
      <c r="H90" s="61"/>
    </row>
    <row r="91" spans="1:8" x14ac:dyDescent="0.25">
      <c r="A91" s="123"/>
      <c r="B91" s="61"/>
      <c r="C91" s="61"/>
      <c r="D91" s="63"/>
      <c r="E91" s="61"/>
      <c r="F91" s="61"/>
      <c r="G91" s="61"/>
      <c r="H91" s="61"/>
    </row>
    <row r="92" spans="1:8" x14ac:dyDescent="0.25">
      <c r="A92" s="123"/>
      <c r="B92" s="61"/>
      <c r="C92" s="61"/>
      <c r="D92" s="63"/>
      <c r="E92" s="61"/>
      <c r="F92" s="61"/>
      <c r="G92" s="61"/>
      <c r="H92" s="61"/>
    </row>
    <row r="93" spans="1:8" x14ac:dyDescent="0.25">
      <c r="A93" s="123"/>
      <c r="B93" s="61"/>
      <c r="C93" s="61"/>
      <c r="D93" s="63"/>
      <c r="E93" s="61"/>
      <c r="F93" s="61"/>
      <c r="G93" s="61"/>
      <c r="H93" s="61"/>
    </row>
    <row r="94" spans="1:8" x14ac:dyDescent="0.25">
      <c r="A94" s="123"/>
      <c r="B94" s="61"/>
      <c r="C94" s="61"/>
      <c r="D94" s="63"/>
      <c r="E94" s="61"/>
      <c r="F94" s="61"/>
      <c r="G94" s="61"/>
      <c r="H94" s="61"/>
    </row>
    <row r="95" spans="1:8" x14ac:dyDescent="0.25">
      <c r="A95" s="123"/>
      <c r="B95" s="61"/>
      <c r="C95" s="61"/>
      <c r="D95" s="63"/>
      <c r="E95" s="61"/>
      <c r="F95" s="61"/>
      <c r="G95" s="61"/>
      <c r="H95" s="61"/>
    </row>
    <row r="96" spans="1:8" x14ac:dyDescent="0.25">
      <c r="A96" s="123"/>
      <c r="B96" s="61"/>
      <c r="C96" s="61"/>
      <c r="D96" s="63"/>
      <c r="E96" s="61"/>
      <c r="F96" s="61"/>
      <c r="G96" s="61"/>
      <c r="H96" s="61"/>
    </row>
    <row r="97" spans="1:8" x14ac:dyDescent="0.25">
      <c r="A97" s="123"/>
      <c r="B97" s="61"/>
      <c r="C97" s="61"/>
      <c r="D97" s="63"/>
      <c r="E97" s="61"/>
      <c r="F97" s="61"/>
      <c r="G97" s="61"/>
      <c r="H97" s="61"/>
    </row>
    <row r="98" spans="1:8" x14ac:dyDescent="0.25">
      <c r="A98" s="123"/>
      <c r="B98" s="61"/>
      <c r="C98" s="61"/>
      <c r="D98" s="63"/>
      <c r="E98" s="61"/>
      <c r="F98" s="61"/>
      <c r="G98" s="61"/>
      <c r="H98" s="61"/>
    </row>
    <row r="99" spans="1:8" x14ac:dyDescent="0.25">
      <c r="A99" s="123"/>
      <c r="B99" s="61"/>
      <c r="C99" s="61"/>
      <c r="D99" s="63"/>
      <c r="E99" s="61"/>
      <c r="F99" s="61"/>
      <c r="G99" s="61"/>
      <c r="H99" s="61"/>
    </row>
    <row r="100" spans="1:8" x14ac:dyDescent="0.25">
      <c r="A100" s="123"/>
      <c r="B100" s="61"/>
      <c r="C100" s="61"/>
      <c r="D100" s="63"/>
      <c r="E100" s="61"/>
      <c r="F100" s="61"/>
      <c r="G100" s="61"/>
      <c r="H100" s="61"/>
    </row>
    <row r="101" spans="1:8" x14ac:dyDescent="0.25">
      <c r="A101" s="123"/>
      <c r="B101" s="61"/>
      <c r="C101" s="61"/>
      <c r="D101" s="63"/>
      <c r="E101" s="61"/>
      <c r="F101" s="61"/>
      <c r="G101" s="61"/>
      <c r="H101" s="61"/>
    </row>
    <row r="102" spans="1:8" x14ac:dyDescent="0.25">
      <c r="A102" s="123"/>
      <c r="B102" s="61"/>
      <c r="C102" s="61"/>
      <c r="D102" s="63"/>
      <c r="E102" s="61"/>
      <c r="F102" s="61"/>
      <c r="G102" s="61"/>
      <c r="H102" s="61"/>
    </row>
    <row r="117" spans="2:5" ht="15.75" x14ac:dyDescent="0.25">
      <c r="B117" s="59"/>
      <c r="C117" s="59"/>
      <c r="D117" s="138"/>
      <c r="E117" s="59"/>
    </row>
    <row r="128" spans="2:5" x14ac:dyDescent="0.25">
      <c r="B128" s="30"/>
      <c r="C128" s="30"/>
    </row>
    <row r="129" spans="2:3" x14ac:dyDescent="0.25">
      <c r="B129" s="30"/>
      <c r="C129" s="30"/>
    </row>
  </sheetData>
  <pageMargins left="0.7" right="0.7" top="0.78740157499999996" bottom="0.78740157499999996" header="0.3" footer="0.3"/>
  <pageSetup paperSize="9" scale="89" fitToHeight="0" orientation="landscape" r:id="rId1"/>
  <rowBreaks count="1" manualBreakCount="1">
    <brk id="3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E76E-B926-41EB-86CC-3768D81C8B3D}">
  <sheetPr>
    <tabColor rgb="FFFFFF99"/>
  </sheetPr>
  <dimension ref="B2:J100"/>
  <sheetViews>
    <sheetView zoomScaleNormal="100" workbookViewId="0">
      <selection activeCell="F2" sqref="F2"/>
    </sheetView>
  </sheetViews>
  <sheetFormatPr defaultColWidth="9.140625" defaultRowHeight="15.75" x14ac:dyDescent="0.25"/>
  <cols>
    <col min="1" max="1" width="13.28515625" customWidth="1"/>
    <col min="2" max="2" width="4" style="2" customWidth="1"/>
    <col min="3" max="3" width="49.42578125" customWidth="1"/>
    <col min="4" max="4" width="27.7109375" customWidth="1"/>
    <col min="5" max="5" width="27.42578125" customWidth="1"/>
    <col min="6" max="6" width="32.28515625" style="25" customWidth="1"/>
    <col min="7" max="7" width="16" customWidth="1"/>
    <col min="8" max="8" width="21.28515625" customWidth="1"/>
  </cols>
  <sheetData>
    <row r="2" spans="2:10" ht="18.75" x14ac:dyDescent="0.3">
      <c r="C2" s="202" t="s">
        <v>309</v>
      </c>
      <c r="D2" s="202"/>
      <c r="E2" s="202"/>
      <c r="F2" s="146" t="s">
        <v>192</v>
      </c>
      <c r="G2" s="3"/>
    </row>
    <row r="3" spans="2:10" ht="19.5" thickBot="1" x14ac:dyDescent="0.35">
      <c r="C3" s="3"/>
      <c r="D3" s="3"/>
      <c r="E3" s="3"/>
      <c r="F3" s="146"/>
      <c r="G3" s="3"/>
    </row>
    <row r="4" spans="2:10" ht="18.75" x14ac:dyDescent="0.3">
      <c r="B4" s="171"/>
      <c r="C4" s="172"/>
      <c r="D4" s="173" t="s">
        <v>7</v>
      </c>
      <c r="E4" s="173" t="s">
        <v>116</v>
      </c>
      <c r="F4" s="147" t="s">
        <v>239</v>
      </c>
      <c r="H4" s="4"/>
      <c r="I4" s="4"/>
    </row>
    <row r="5" spans="2:10" x14ac:dyDescent="0.25">
      <c r="B5" s="174" t="s">
        <v>8</v>
      </c>
      <c r="C5" s="175" t="s">
        <v>9</v>
      </c>
      <c r="D5" s="176">
        <v>492000</v>
      </c>
      <c r="E5" s="177">
        <v>460000</v>
      </c>
      <c r="F5" s="6">
        <v>490000</v>
      </c>
    </row>
    <row r="6" spans="2:10" ht="18.75" x14ac:dyDescent="0.3">
      <c r="B6" s="174" t="s">
        <v>10</v>
      </c>
      <c r="C6" s="175" t="s">
        <v>11</v>
      </c>
      <c r="D6" s="176">
        <f>D7+D8</f>
        <v>3500000</v>
      </c>
      <c r="E6" s="177">
        <f>SUM(E7:E8)</f>
        <v>2400000</v>
      </c>
      <c r="F6" s="6">
        <v>2800000</v>
      </c>
      <c r="H6" s="7"/>
    </row>
    <row r="7" spans="2:10" ht="18.75" x14ac:dyDescent="0.3">
      <c r="B7" s="174"/>
      <c r="C7" s="178" t="s">
        <v>12</v>
      </c>
      <c r="D7" s="179">
        <v>3000000</v>
      </c>
      <c r="E7" s="180">
        <v>1900000</v>
      </c>
      <c r="F7" s="8">
        <v>2400000</v>
      </c>
      <c r="G7" s="181"/>
      <c r="H7" s="7"/>
    </row>
    <row r="8" spans="2:10" ht="18.75" x14ac:dyDescent="0.3">
      <c r="B8" s="174"/>
      <c r="C8" s="178" t="s">
        <v>13</v>
      </c>
      <c r="D8" s="179">
        <v>500000</v>
      </c>
      <c r="E8" s="180">
        <v>500000</v>
      </c>
      <c r="F8" s="8">
        <v>400000</v>
      </c>
      <c r="G8" s="181"/>
      <c r="H8" s="7"/>
    </row>
    <row r="9" spans="2:10" ht="18.75" x14ac:dyDescent="0.3">
      <c r="B9" s="174" t="s">
        <v>14</v>
      </c>
      <c r="C9" s="175" t="s">
        <v>15</v>
      </c>
      <c r="D9" s="176">
        <v>800000</v>
      </c>
      <c r="E9" s="182">
        <v>460000</v>
      </c>
      <c r="F9" s="148">
        <v>600000</v>
      </c>
      <c r="H9" s="7"/>
    </row>
    <row r="10" spans="2:10" ht="18.75" x14ac:dyDescent="0.3">
      <c r="B10" s="174"/>
      <c r="C10" s="175" t="s">
        <v>16</v>
      </c>
      <c r="D10" s="176">
        <v>60000</v>
      </c>
      <c r="E10" s="177">
        <v>60000</v>
      </c>
      <c r="F10" s="148">
        <v>60000</v>
      </c>
      <c r="H10" s="7"/>
    </row>
    <row r="11" spans="2:10" ht="18.75" x14ac:dyDescent="0.3">
      <c r="B11" s="174"/>
      <c r="C11" s="175" t="s">
        <v>17</v>
      </c>
      <c r="D11" s="176">
        <v>5000</v>
      </c>
      <c r="E11" s="182">
        <v>5000</v>
      </c>
      <c r="F11" s="148">
        <v>5000</v>
      </c>
      <c r="H11" s="7"/>
    </row>
    <row r="12" spans="2:10" ht="18.75" x14ac:dyDescent="0.3">
      <c r="B12" s="174"/>
      <c r="C12" s="175" t="s">
        <v>18</v>
      </c>
      <c r="D12" s="176">
        <f>D13+D14+D15+D16+D17+D18+D19+D20</f>
        <v>830000</v>
      </c>
      <c r="E12" s="177">
        <f>SUM(E13:E20)</f>
        <v>700000</v>
      </c>
      <c r="F12" s="148">
        <f>F13+F14+F15+F16+F17+F18+F19+F20</f>
        <v>725000</v>
      </c>
      <c r="H12" s="7"/>
    </row>
    <row r="13" spans="2:10" ht="18.75" x14ac:dyDescent="0.3">
      <c r="B13" s="174"/>
      <c r="C13" s="183" t="s">
        <v>19</v>
      </c>
      <c r="D13" s="184">
        <v>90000</v>
      </c>
      <c r="E13" s="185">
        <v>90000</v>
      </c>
      <c r="F13" s="8">
        <v>90000</v>
      </c>
      <c r="G13" s="5"/>
      <c r="H13" s="7"/>
    </row>
    <row r="14" spans="2:10" ht="18.75" x14ac:dyDescent="0.3">
      <c r="B14" s="174"/>
      <c r="C14" s="183" t="s">
        <v>20</v>
      </c>
      <c r="D14" s="184">
        <v>150000</v>
      </c>
      <c r="E14" s="180">
        <v>150000</v>
      </c>
      <c r="F14" s="8">
        <v>140000</v>
      </c>
      <c r="G14" s="5"/>
      <c r="H14" s="7"/>
    </row>
    <row r="15" spans="2:10" ht="18.75" x14ac:dyDescent="0.3">
      <c r="B15" s="174"/>
      <c r="C15" s="183" t="s">
        <v>21</v>
      </c>
      <c r="D15" s="184">
        <v>30000</v>
      </c>
      <c r="E15" s="185">
        <v>25000</v>
      </c>
      <c r="F15" s="8">
        <v>25000</v>
      </c>
      <c r="G15" s="5"/>
      <c r="H15" s="7"/>
    </row>
    <row r="16" spans="2:10" ht="18.75" x14ac:dyDescent="0.3">
      <c r="B16" s="186"/>
      <c r="C16" s="183" t="s">
        <v>22</v>
      </c>
      <c r="D16" s="184">
        <v>100000</v>
      </c>
      <c r="E16" s="180">
        <v>95000</v>
      </c>
      <c r="F16" s="8">
        <v>90000</v>
      </c>
      <c r="G16" s="5"/>
      <c r="H16" s="7"/>
      <c r="I16" s="9"/>
      <c r="J16" s="9"/>
    </row>
    <row r="17" spans="2:10" ht="18.75" x14ac:dyDescent="0.3">
      <c r="B17" s="186"/>
      <c r="C17" s="183" t="s">
        <v>23</v>
      </c>
      <c r="D17" s="184">
        <v>20000</v>
      </c>
      <c r="E17" s="185">
        <v>20000</v>
      </c>
      <c r="F17" s="8">
        <v>20000</v>
      </c>
      <c r="G17" s="5"/>
      <c r="H17" s="7"/>
      <c r="I17" s="9"/>
      <c r="J17" s="9"/>
    </row>
    <row r="18" spans="2:10" ht="18.75" x14ac:dyDescent="0.3">
      <c r="B18" s="186"/>
      <c r="C18" s="183" t="s">
        <v>24</v>
      </c>
      <c r="D18" s="184">
        <v>200000</v>
      </c>
      <c r="E18" s="185">
        <v>200000</v>
      </c>
      <c r="F18" s="8">
        <v>200000</v>
      </c>
      <c r="G18" s="5"/>
      <c r="H18" s="7"/>
      <c r="I18" s="9"/>
      <c r="J18" s="9"/>
    </row>
    <row r="19" spans="2:10" ht="18.75" x14ac:dyDescent="0.3">
      <c r="B19" s="186"/>
      <c r="C19" s="183" t="s">
        <v>25</v>
      </c>
      <c r="D19" s="184">
        <v>40000</v>
      </c>
      <c r="E19" s="185">
        <v>20000</v>
      </c>
      <c r="F19" s="8">
        <v>40000</v>
      </c>
      <c r="G19" s="5"/>
      <c r="H19" s="7"/>
      <c r="I19" s="9"/>
      <c r="J19" s="9"/>
    </row>
    <row r="20" spans="2:10" ht="18.75" x14ac:dyDescent="0.3">
      <c r="B20" s="186"/>
      <c r="C20" s="183" t="s">
        <v>26</v>
      </c>
      <c r="D20" s="184">
        <v>200000</v>
      </c>
      <c r="E20" s="180">
        <v>100000</v>
      </c>
      <c r="F20" s="8">
        <v>120000</v>
      </c>
      <c r="G20" s="5"/>
      <c r="H20" s="7"/>
      <c r="I20" s="9"/>
      <c r="J20" s="9"/>
    </row>
    <row r="21" spans="2:10" ht="18.75" x14ac:dyDescent="0.3">
      <c r="B21" s="186"/>
      <c r="C21" s="175" t="s">
        <v>27</v>
      </c>
      <c r="D21" s="176">
        <f>D22</f>
        <v>149500</v>
      </c>
      <c r="E21" s="182">
        <v>149500</v>
      </c>
      <c r="F21" s="148">
        <v>149500</v>
      </c>
      <c r="H21" s="7"/>
      <c r="I21" s="9"/>
      <c r="J21" s="9"/>
    </row>
    <row r="22" spans="2:10" ht="18.75" x14ac:dyDescent="0.3">
      <c r="B22" s="186"/>
      <c r="C22" s="183" t="s">
        <v>310</v>
      </c>
      <c r="D22" s="184">
        <v>149500</v>
      </c>
      <c r="E22" s="185">
        <v>50000</v>
      </c>
      <c r="F22" s="8">
        <v>5000</v>
      </c>
      <c r="G22" s="5"/>
      <c r="H22" s="7"/>
      <c r="I22" s="9"/>
      <c r="J22" s="9"/>
    </row>
    <row r="23" spans="2:10" ht="18" x14ac:dyDescent="0.25">
      <c r="B23" s="186"/>
      <c r="C23" s="175" t="s">
        <v>28</v>
      </c>
      <c r="D23" s="187">
        <f>D24</f>
        <v>50600</v>
      </c>
      <c r="E23" s="177">
        <f>SUM(E24)</f>
        <v>17000</v>
      </c>
      <c r="F23" s="148">
        <v>17000</v>
      </c>
      <c r="G23" s="5"/>
      <c r="H23" s="9"/>
      <c r="I23" s="9"/>
      <c r="J23" s="9"/>
    </row>
    <row r="24" spans="2:10" ht="18" x14ac:dyDescent="0.25">
      <c r="B24" s="186"/>
      <c r="C24" s="183" t="s">
        <v>29</v>
      </c>
      <c r="D24" s="184">
        <v>50600</v>
      </c>
      <c r="E24" s="180">
        <f>E22*0.34</f>
        <v>17000</v>
      </c>
      <c r="F24" s="8">
        <v>17000</v>
      </c>
      <c r="G24" s="5"/>
      <c r="H24" s="10"/>
      <c r="I24" s="10"/>
      <c r="J24" s="9"/>
    </row>
    <row r="25" spans="2:10" ht="18" x14ac:dyDescent="0.25">
      <c r="B25" s="186"/>
      <c r="C25" s="175" t="s">
        <v>30</v>
      </c>
      <c r="D25" s="176">
        <v>100000</v>
      </c>
      <c r="E25" s="177">
        <v>100000</v>
      </c>
      <c r="F25" s="148">
        <v>100000</v>
      </c>
      <c r="G25" s="5"/>
      <c r="H25" s="10"/>
      <c r="I25" s="10"/>
      <c r="J25" s="9"/>
    </row>
    <row r="26" spans="2:10" ht="18" x14ac:dyDescent="0.25">
      <c r="B26" s="186" t="s">
        <v>31</v>
      </c>
      <c r="C26" s="175" t="s">
        <v>32</v>
      </c>
      <c r="D26" s="176">
        <v>915000</v>
      </c>
      <c r="E26" s="182">
        <v>915000</v>
      </c>
      <c r="F26" s="148">
        <v>900000</v>
      </c>
      <c r="G26" s="5"/>
      <c r="H26" s="10"/>
      <c r="I26" s="10"/>
      <c r="J26" s="9"/>
    </row>
    <row r="27" spans="2:10" ht="18" x14ac:dyDescent="0.25">
      <c r="B27" s="186" t="s">
        <v>33</v>
      </c>
      <c r="C27" s="175" t="s">
        <v>34</v>
      </c>
      <c r="D27" s="187">
        <v>500000</v>
      </c>
      <c r="E27" s="177">
        <v>450000</v>
      </c>
      <c r="F27" s="148">
        <v>450000</v>
      </c>
      <c r="G27" s="5"/>
      <c r="H27" s="10"/>
      <c r="I27" s="10"/>
      <c r="J27" s="9"/>
    </row>
    <row r="28" spans="2:10" ht="18" x14ac:dyDescent="0.25">
      <c r="B28" s="186"/>
      <c r="C28" s="175" t="s">
        <v>35</v>
      </c>
      <c r="D28" s="176">
        <f>D29+D30</f>
        <v>169900</v>
      </c>
      <c r="E28" s="177">
        <f>SUM(E29:E30)</f>
        <v>169900</v>
      </c>
      <c r="F28" s="148">
        <f>F29+F30</f>
        <v>169900</v>
      </c>
      <c r="G28" s="5"/>
      <c r="H28" s="10"/>
      <c r="I28" s="10"/>
      <c r="J28" s="9"/>
    </row>
    <row r="29" spans="2:10" ht="18" x14ac:dyDescent="0.25">
      <c r="B29" s="186"/>
      <c r="C29" s="183" t="s">
        <v>36</v>
      </c>
      <c r="D29" s="184">
        <v>39900</v>
      </c>
      <c r="E29" s="185">
        <v>39900</v>
      </c>
      <c r="F29" s="8">
        <v>39900</v>
      </c>
      <c r="G29" s="5"/>
      <c r="H29" s="10"/>
      <c r="I29" s="10"/>
      <c r="J29" s="9"/>
    </row>
    <row r="30" spans="2:10" ht="18" x14ac:dyDescent="0.25">
      <c r="B30" s="186"/>
      <c r="C30" s="183" t="s">
        <v>37</v>
      </c>
      <c r="D30" s="184">
        <v>130000</v>
      </c>
      <c r="E30" s="180">
        <v>130000</v>
      </c>
      <c r="F30" s="8">
        <v>130000</v>
      </c>
      <c r="G30" s="5"/>
      <c r="H30" s="10"/>
      <c r="I30" s="10"/>
      <c r="J30" s="9"/>
    </row>
    <row r="31" spans="2:10" ht="18" x14ac:dyDescent="0.25">
      <c r="B31" s="186"/>
      <c r="C31" s="188" t="s">
        <v>311</v>
      </c>
      <c r="D31" s="189">
        <f>D5+D6+D9+D10+D11+D12+D21+D23+D25+D26+D27+D28</f>
        <v>7572000</v>
      </c>
      <c r="E31" s="189">
        <f>E5+E6+E9+E10+E11+E12+E21+E23+E25+E26+E27+E28</f>
        <v>5886400</v>
      </c>
      <c r="F31" s="149">
        <f>F5+F6+F9+F10+F11+F12+F21+F23+F25+F26+F27+F28</f>
        <v>6466400</v>
      </c>
      <c r="G31" s="5"/>
      <c r="H31" s="10"/>
      <c r="I31" s="10"/>
      <c r="J31" s="9"/>
    </row>
    <row r="32" spans="2:10" ht="18" x14ac:dyDescent="0.25">
      <c r="B32" s="186"/>
      <c r="C32" s="190" t="s">
        <v>312</v>
      </c>
      <c r="D32" s="176">
        <v>-1685600</v>
      </c>
      <c r="E32" s="191"/>
      <c r="F32" s="8"/>
      <c r="H32" s="10"/>
      <c r="I32" s="10"/>
      <c r="J32" s="9"/>
    </row>
    <row r="33" spans="2:10" ht="18" x14ac:dyDescent="0.25">
      <c r="B33" s="186"/>
      <c r="C33" s="190" t="s">
        <v>313</v>
      </c>
      <c r="D33" s="184"/>
      <c r="E33" s="1"/>
      <c r="F33" s="148"/>
      <c r="H33" s="10"/>
      <c r="I33" s="10"/>
      <c r="J33" s="9"/>
    </row>
    <row r="34" spans="2:10" ht="18" x14ac:dyDescent="0.25">
      <c r="B34" s="186"/>
      <c r="C34" s="188" t="s">
        <v>314</v>
      </c>
      <c r="D34" s="192">
        <f>D31+D32</f>
        <v>5886400</v>
      </c>
      <c r="E34" s="184"/>
      <c r="F34" s="8"/>
      <c r="H34" s="10"/>
      <c r="I34" s="10"/>
      <c r="J34" s="9"/>
    </row>
    <row r="35" spans="2:10" ht="18" x14ac:dyDescent="0.25">
      <c r="B35" s="186" t="s">
        <v>38</v>
      </c>
      <c r="C35" s="175" t="s">
        <v>315</v>
      </c>
      <c r="D35" s="176">
        <v>400000</v>
      </c>
      <c r="E35" s="176"/>
      <c r="F35" s="150">
        <v>400000</v>
      </c>
      <c r="H35" s="10"/>
      <c r="I35" s="10"/>
      <c r="J35" s="9"/>
    </row>
    <row r="36" spans="2:10" ht="18" x14ac:dyDescent="0.25">
      <c r="B36" s="186"/>
      <c r="C36" s="183" t="s">
        <v>316</v>
      </c>
      <c r="D36" s="184"/>
      <c r="E36" s="184"/>
      <c r="F36" s="8"/>
      <c r="H36" s="10"/>
      <c r="I36" s="10"/>
      <c r="J36" s="9"/>
    </row>
    <row r="37" spans="2:10" ht="18.75" thickBot="1" x14ac:dyDescent="0.3">
      <c r="B37" s="193"/>
      <c r="C37" s="194" t="s">
        <v>317</v>
      </c>
      <c r="D37" s="195"/>
      <c r="E37" s="195"/>
      <c r="F37" s="151"/>
      <c r="H37" s="10"/>
      <c r="I37" s="10"/>
      <c r="J37" s="9"/>
    </row>
    <row r="38" spans="2:10" ht="18.75" x14ac:dyDescent="0.3">
      <c r="B38" s="11"/>
      <c r="C38" s="12"/>
      <c r="D38" s="13"/>
      <c r="E38" s="13"/>
      <c r="H38" s="10"/>
      <c r="I38" s="10"/>
      <c r="J38" s="9"/>
    </row>
    <row r="39" spans="2:10" ht="18.75" x14ac:dyDescent="0.3">
      <c r="B39" s="11"/>
      <c r="C39" s="14"/>
      <c r="D39" s="14"/>
      <c r="F39" s="152"/>
      <c r="G39" s="15"/>
      <c r="H39" s="9"/>
      <c r="I39" s="9"/>
      <c r="J39" s="9"/>
    </row>
    <row r="40" spans="2:10" ht="18.75" x14ac:dyDescent="0.3">
      <c r="B40" s="11"/>
      <c r="C40" s="203" t="s">
        <v>40</v>
      </c>
      <c r="D40" s="203"/>
      <c r="F40" s="152"/>
      <c r="G40" s="15"/>
      <c r="H40" s="9"/>
      <c r="I40" s="9"/>
      <c r="J40" s="9"/>
    </row>
    <row r="41" spans="2:10" ht="18.75" x14ac:dyDescent="0.3">
      <c r="B41" s="11"/>
      <c r="C41" s="203" t="s">
        <v>241</v>
      </c>
      <c r="D41" s="203"/>
      <c r="E41" s="203"/>
      <c r="F41" s="203"/>
      <c r="G41" s="15"/>
      <c r="H41" s="9"/>
      <c r="I41" s="9"/>
      <c r="J41" s="9"/>
    </row>
    <row r="42" spans="2:10" ht="18.75" x14ac:dyDescent="0.3">
      <c r="B42" s="11" t="s">
        <v>8</v>
      </c>
      <c r="C42" s="16" t="s">
        <v>41</v>
      </c>
      <c r="D42" s="17"/>
      <c r="E42" s="17"/>
      <c r="F42" s="153"/>
      <c r="G42" s="15"/>
      <c r="H42" s="9"/>
      <c r="I42" s="9"/>
      <c r="J42" s="9"/>
    </row>
    <row r="43" spans="2:10" ht="18.75" x14ac:dyDescent="0.3">
      <c r="B43" s="11"/>
      <c r="C43" s="200" t="s">
        <v>242</v>
      </c>
      <c r="D43" s="200"/>
      <c r="E43" s="200"/>
      <c r="F43" s="200"/>
      <c r="G43" s="15"/>
      <c r="H43" s="9"/>
      <c r="I43" s="9"/>
      <c r="J43" s="9"/>
    </row>
    <row r="44" spans="2:10" ht="18.75" x14ac:dyDescent="0.3">
      <c r="B44" s="11"/>
      <c r="C44" s="200" t="s">
        <v>243</v>
      </c>
      <c r="D44" s="200"/>
      <c r="E44" s="200"/>
      <c r="F44" s="200"/>
      <c r="G44" s="15"/>
      <c r="H44" s="9"/>
      <c r="I44" s="9"/>
      <c r="J44" s="9"/>
    </row>
    <row r="45" spans="2:10" ht="18.75" x14ac:dyDescent="0.3">
      <c r="B45" s="11"/>
      <c r="C45" s="200" t="s">
        <v>244</v>
      </c>
      <c r="D45" s="200"/>
      <c r="E45" s="200"/>
      <c r="F45" s="200"/>
      <c r="G45" s="15"/>
      <c r="H45" s="9"/>
      <c r="I45" s="9"/>
      <c r="J45" s="9"/>
    </row>
    <row r="46" spans="2:10" ht="18.75" x14ac:dyDescent="0.3">
      <c r="B46" s="11"/>
      <c r="C46" s="200" t="s">
        <v>117</v>
      </c>
      <c r="D46" s="200"/>
      <c r="E46" s="200"/>
      <c r="F46" s="200"/>
      <c r="G46" s="15"/>
      <c r="H46" s="9"/>
      <c r="I46" s="9"/>
      <c r="J46" s="9"/>
    </row>
    <row r="47" spans="2:10" ht="18.75" x14ac:dyDescent="0.3">
      <c r="B47" s="11"/>
      <c r="C47" s="18"/>
      <c r="D47" s="18"/>
      <c r="E47" s="18"/>
      <c r="F47" s="152"/>
      <c r="G47" s="15"/>
      <c r="H47" s="9"/>
      <c r="I47" s="9"/>
      <c r="J47" s="9"/>
    </row>
    <row r="48" spans="2:10" ht="18.75" x14ac:dyDescent="0.3">
      <c r="B48" s="11" t="s">
        <v>10</v>
      </c>
      <c r="C48" s="16" t="s">
        <v>42</v>
      </c>
      <c r="D48" s="19"/>
      <c r="E48" s="19"/>
      <c r="F48" s="152"/>
      <c r="G48" s="15"/>
      <c r="H48" s="9"/>
      <c r="I48" s="9"/>
      <c r="J48" s="9"/>
    </row>
    <row r="49" spans="2:10" ht="18.75" x14ac:dyDescent="0.3">
      <c r="B49" s="11"/>
      <c r="C49" s="200" t="s">
        <v>245</v>
      </c>
      <c r="D49" s="200"/>
      <c r="E49" s="200"/>
      <c r="F49" s="200"/>
      <c r="G49" s="15"/>
      <c r="H49" s="9"/>
      <c r="I49" s="9"/>
      <c r="J49" s="9"/>
    </row>
    <row r="50" spans="2:10" ht="18.75" x14ac:dyDescent="0.3">
      <c r="B50" s="11"/>
      <c r="C50" s="14"/>
      <c r="D50" s="14"/>
      <c r="F50" s="152"/>
      <c r="G50" s="15"/>
      <c r="H50" s="9"/>
      <c r="I50" s="9"/>
      <c r="J50" s="9"/>
    </row>
    <row r="51" spans="2:10" ht="18.75" x14ac:dyDescent="0.3">
      <c r="B51" s="11" t="s">
        <v>14</v>
      </c>
      <c r="C51" s="201" t="s">
        <v>43</v>
      </c>
      <c r="D51" s="201"/>
      <c r="E51" s="201"/>
      <c r="F51" s="201"/>
      <c r="G51" s="19"/>
      <c r="H51" s="9"/>
      <c r="I51" s="9"/>
      <c r="J51" s="9"/>
    </row>
    <row r="52" spans="2:10" ht="18.75" x14ac:dyDescent="0.3">
      <c r="B52" s="11"/>
      <c r="C52" s="19" t="s">
        <v>118</v>
      </c>
      <c r="D52" s="19"/>
      <c r="E52" s="19"/>
      <c r="F52" s="19"/>
      <c r="G52" s="19"/>
      <c r="H52" s="9"/>
      <c r="I52" s="9"/>
      <c r="J52" s="9"/>
    </row>
    <row r="53" spans="2:10" ht="18.75" x14ac:dyDescent="0.3">
      <c r="B53" s="11"/>
      <c r="C53" s="200" t="s">
        <v>246</v>
      </c>
      <c r="D53" s="200"/>
      <c r="E53" s="200"/>
      <c r="F53" s="200"/>
      <c r="G53" s="19"/>
      <c r="H53" s="9"/>
      <c r="I53" s="9"/>
      <c r="J53" s="9"/>
    </row>
    <row r="54" spans="2:10" ht="18.75" x14ac:dyDescent="0.3">
      <c r="B54" s="11"/>
      <c r="C54" s="19" t="s">
        <v>119</v>
      </c>
      <c r="D54" s="19"/>
      <c r="E54" s="19"/>
      <c r="F54" s="152"/>
      <c r="G54" s="19"/>
      <c r="H54" s="9"/>
      <c r="I54" s="9"/>
      <c r="J54" s="9"/>
    </row>
    <row r="55" spans="2:10" ht="18.75" x14ac:dyDescent="0.3">
      <c r="B55" s="11"/>
      <c r="C55" s="200" t="s">
        <v>247</v>
      </c>
      <c r="D55" s="200"/>
      <c r="E55" s="200"/>
      <c r="F55" s="200"/>
      <c r="G55" s="19"/>
      <c r="H55" s="9"/>
      <c r="I55" s="9"/>
      <c r="J55" s="9"/>
    </row>
    <row r="56" spans="2:10" ht="18.75" x14ac:dyDescent="0.3">
      <c r="B56" s="11"/>
      <c r="C56" s="18"/>
      <c r="D56" s="18"/>
      <c r="E56" s="18"/>
      <c r="F56" s="152"/>
      <c r="G56" s="19"/>
      <c r="H56" s="9"/>
      <c r="I56" s="9"/>
      <c r="J56" s="9"/>
    </row>
    <row r="57" spans="2:10" ht="18.75" x14ac:dyDescent="0.3">
      <c r="B57" s="11"/>
      <c r="C57" s="16" t="s">
        <v>44</v>
      </c>
      <c r="D57" s="19"/>
      <c r="E57" s="19"/>
      <c r="F57" s="152"/>
      <c r="G57" s="19"/>
      <c r="H57" s="9"/>
      <c r="I57" s="9"/>
      <c r="J57" s="9"/>
    </row>
    <row r="58" spans="2:10" ht="18.75" x14ac:dyDescent="0.3">
      <c r="B58" s="11"/>
      <c r="C58" s="200" t="s">
        <v>248</v>
      </c>
      <c r="D58" s="200"/>
      <c r="E58" s="200"/>
      <c r="F58" s="200"/>
      <c r="G58" s="19"/>
      <c r="H58" s="9"/>
      <c r="I58" s="9"/>
      <c r="J58" s="9"/>
    </row>
    <row r="59" spans="2:10" ht="18.75" x14ac:dyDescent="0.3">
      <c r="B59" s="11"/>
      <c r="C59" s="200" t="s">
        <v>249</v>
      </c>
      <c r="D59" s="200"/>
      <c r="E59" s="200"/>
      <c r="F59" s="200"/>
      <c r="G59" s="19"/>
      <c r="H59" s="9"/>
      <c r="I59" s="9"/>
      <c r="J59" s="9"/>
    </row>
    <row r="60" spans="2:10" ht="18.75" x14ac:dyDescent="0.3">
      <c r="B60" s="11"/>
      <c r="C60" s="18"/>
      <c r="D60" s="18"/>
      <c r="E60" s="18"/>
      <c r="F60" s="152"/>
      <c r="G60" s="19"/>
      <c r="H60" s="9"/>
      <c r="I60" s="9"/>
      <c r="J60" s="9"/>
    </row>
    <row r="61" spans="2:10" ht="18.75" x14ac:dyDescent="0.3">
      <c r="B61" s="11" t="s">
        <v>31</v>
      </c>
      <c r="C61" s="206" t="s">
        <v>250</v>
      </c>
      <c r="D61" s="206"/>
      <c r="E61" s="206"/>
      <c r="F61" s="206"/>
      <c r="G61" s="19"/>
      <c r="H61" s="9"/>
      <c r="I61" s="9"/>
      <c r="J61" s="9"/>
    </row>
    <row r="62" spans="2:10" ht="18.75" x14ac:dyDescent="0.3">
      <c r="B62" s="11"/>
      <c r="C62" s="200" t="s">
        <v>251</v>
      </c>
      <c r="D62" s="200"/>
      <c r="E62" s="200"/>
      <c r="F62" s="200"/>
      <c r="G62" s="19"/>
      <c r="H62" s="9"/>
      <c r="I62" s="9"/>
      <c r="J62" s="9"/>
    </row>
    <row r="63" spans="2:10" ht="18.75" x14ac:dyDescent="0.3">
      <c r="B63" s="11"/>
      <c r="C63" s="18" t="s">
        <v>252</v>
      </c>
      <c r="D63" s="18"/>
      <c r="E63" s="18"/>
      <c r="F63" s="152"/>
      <c r="G63" s="19"/>
      <c r="H63" s="9"/>
      <c r="I63" s="9"/>
      <c r="J63" s="9"/>
    </row>
    <row r="64" spans="2:10" ht="18.75" x14ac:dyDescent="0.3">
      <c r="B64" s="11"/>
      <c r="C64" s="200" t="s">
        <v>120</v>
      </c>
      <c r="D64" s="200"/>
      <c r="E64" s="200"/>
      <c r="F64" s="200"/>
      <c r="G64" s="19"/>
      <c r="H64" s="9"/>
      <c r="I64" s="9"/>
      <c r="J64" s="9"/>
    </row>
    <row r="65" spans="2:10" ht="18.75" x14ac:dyDescent="0.3">
      <c r="B65" s="11"/>
      <c r="C65" s="18"/>
      <c r="D65" s="18"/>
      <c r="E65" s="18"/>
      <c r="F65" s="152"/>
      <c r="G65" s="19"/>
      <c r="H65" s="9"/>
      <c r="I65" s="9"/>
      <c r="J65" s="9"/>
    </row>
    <row r="66" spans="2:10" ht="18.75" x14ac:dyDescent="0.3">
      <c r="B66" s="11" t="s">
        <v>33</v>
      </c>
      <c r="C66" s="206" t="s">
        <v>253</v>
      </c>
      <c r="D66" s="206"/>
      <c r="E66" s="206"/>
      <c r="F66" s="206"/>
      <c r="G66" s="206"/>
      <c r="H66" s="19"/>
      <c r="I66" s="19"/>
      <c r="J66" s="19"/>
    </row>
    <row r="67" spans="2:10" ht="18.75" x14ac:dyDescent="0.3">
      <c r="B67" s="11"/>
      <c r="C67" s="207" t="s">
        <v>121</v>
      </c>
      <c r="D67" s="207"/>
      <c r="E67" s="207"/>
      <c r="F67" s="207"/>
      <c r="G67" s="19"/>
      <c r="H67" s="19"/>
      <c r="I67" s="19"/>
      <c r="J67" s="19"/>
    </row>
    <row r="68" spans="2:10" ht="18.75" x14ac:dyDescent="0.3">
      <c r="B68" s="11"/>
      <c r="C68" s="207" t="s">
        <v>254</v>
      </c>
      <c r="D68" s="207"/>
      <c r="E68" s="207"/>
      <c r="F68" s="207"/>
      <c r="G68" s="19"/>
      <c r="H68" s="19"/>
      <c r="I68" s="19"/>
      <c r="J68" s="19"/>
    </row>
    <row r="69" spans="2:10" ht="18.75" x14ac:dyDescent="0.3">
      <c r="B69" s="11"/>
      <c r="C69" s="200"/>
      <c r="D69" s="200"/>
      <c r="E69" s="200"/>
      <c r="F69" s="200"/>
      <c r="G69" s="19"/>
      <c r="H69" s="19"/>
      <c r="I69" s="19"/>
      <c r="J69" s="19"/>
    </row>
    <row r="70" spans="2:10" ht="18.75" x14ac:dyDescent="0.3">
      <c r="B70" s="11" t="s">
        <v>38</v>
      </c>
      <c r="C70" s="20" t="s">
        <v>39</v>
      </c>
      <c r="D70" s="18"/>
      <c r="E70" s="18"/>
      <c r="F70" s="152"/>
      <c r="G70" s="18"/>
      <c r="H70" s="18"/>
      <c r="I70" s="19"/>
      <c r="J70" s="19"/>
    </row>
    <row r="71" spans="2:10" ht="18.75" x14ac:dyDescent="0.3">
      <c r="B71" s="11"/>
      <c r="C71" s="200" t="s">
        <v>122</v>
      </c>
      <c r="D71" s="200"/>
      <c r="E71" s="200"/>
      <c r="F71" s="154"/>
      <c r="G71" s="18"/>
      <c r="H71" s="18"/>
      <c r="I71" s="196"/>
      <c r="J71" s="19"/>
    </row>
    <row r="72" spans="2:10" ht="18.75" x14ac:dyDescent="0.3">
      <c r="B72" s="11"/>
      <c r="C72" s="200" t="s">
        <v>255</v>
      </c>
      <c r="D72" s="200"/>
      <c r="E72" s="200"/>
      <c r="F72" s="200"/>
      <c r="G72" s="18"/>
      <c r="H72" s="18"/>
      <c r="I72" s="196"/>
      <c r="J72" s="19"/>
    </row>
    <row r="73" spans="2:10" ht="19.5" thickBot="1" x14ac:dyDescent="0.35">
      <c r="B73" s="11"/>
      <c r="C73" s="21"/>
      <c r="D73" s="21"/>
      <c r="E73" s="21"/>
      <c r="F73" s="155"/>
      <c r="G73" s="22"/>
      <c r="H73" s="23"/>
      <c r="I73" s="17"/>
      <c r="J73" s="17"/>
    </row>
    <row r="74" spans="2:10" ht="18.75" x14ac:dyDescent="0.3">
      <c r="B74" s="11"/>
      <c r="C74" s="204" t="s">
        <v>256</v>
      </c>
      <c r="D74" s="205"/>
      <c r="E74" s="161"/>
      <c r="F74" s="156"/>
      <c r="G74" s="160"/>
      <c r="H74" s="162"/>
      <c r="I74" s="17"/>
      <c r="J74" s="17"/>
    </row>
    <row r="75" spans="2:10" ht="45.75" x14ac:dyDescent="0.3">
      <c r="B75" s="11"/>
      <c r="C75" s="163" t="s">
        <v>257</v>
      </c>
      <c r="D75" s="24" t="s">
        <v>258</v>
      </c>
      <c r="E75" s="164" t="s">
        <v>259</v>
      </c>
      <c r="F75" s="157" t="s">
        <v>240</v>
      </c>
      <c r="G75" s="164" t="s">
        <v>260</v>
      </c>
      <c r="H75" s="165" t="s">
        <v>261</v>
      </c>
      <c r="I75" s="4"/>
      <c r="J75" s="4"/>
    </row>
    <row r="76" spans="2:10" ht="18.75" x14ac:dyDescent="0.3">
      <c r="B76" s="11"/>
      <c r="C76" s="166">
        <v>2016</v>
      </c>
      <c r="D76" s="158">
        <v>8806</v>
      </c>
      <c r="E76" s="139">
        <v>365</v>
      </c>
      <c r="F76" s="158">
        <f t="shared" ref="F76:F84" si="0">D76*E76</f>
        <v>3214190</v>
      </c>
      <c r="G76" s="158">
        <v>4740000</v>
      </c>
      <c r="H76" s="167">
        <f>G76-F76</f>
        <v>1525810</v>
      </c>
      <c r="I76" s="4"/>
      <c r="J76" s="4"/>
    </row>
    <row r="77" spans="2:10" ht="18" x14ac:dyDescent="0.25">
      <c r="B77" s="11"/>
      <c r="C77" s="166">
        <v>2017</v>
      </c>
      <c r="D77" s="158">
        <v>9506</v>
      </c>
      <c r="E77" s="139">
        <v>375</v>
      </c>
      <c r="F77" s="158">
        <f t="shared" si="0"/>
        <v>3564750</v>
      </c>
      <c r="G77" s="158">
        <v>4730000</v>
      </c>
      <c r="H77" s="167">
        <f t="shared" ref="H77:H83" si="1">G77-F77</f>
        <v>1165250</v>
      </c>
      <c r="I77" s="9"/>
      <c r="J77" s="9"/>
    </row>
    <row r="78" spans="2:10" ht="18" x14ac:dyDescent="0.25">
      <c r="B78" s="11"/>
      <c r="C78" s="166">
        <v>2018</v>
      </c>
      <c r="D78" s="158">
        <v>13706</v>
      </c>
      <c r="E78" s="139">
        <v>371</v>
      </c>
      <c r="F78" s="158">
        <f t="shared" si="0"/>
        <v>5084926</v>
      </c>
      <c r="G78" s="158">
        <v>5100000</v>
      </c>
      <c r="H78" s="167">
        <f t="shared" si="1"/>
        <v>15074</v>
      </c>
      <c r="I78" s="9"/>
      <c r="J78" s="9"/>
    </row>
    <row r="79" spans="2:10" ht="18" x14ac:dyDescent="0.25">
      <c r="B79" s="11"/>
      <c r="C79" s="166">
        <v>2019</v>
      </c>
      <c r="D79" s="158">
        <v>14462</v>
      </c>
      <c r="E79" s="139">
        <v>364</v>
      </c>
      <c r="F79" s="158">
        <f t="shared" si="0"/>
        <v>5264168</v>
      </c>
      <c r="G79" s="158">
        <v>5500000</v>
      </c>
      <c r="H79" s="167">
        <f t="shared" si="1"/>
        <v>235832</v>
      </c>
      <c r="I79" s="9"/>
      <c r="J79" s="9"/>
    </row>
    <row r="80" spans="2:10" x14ac:dyDescent="0.25">
      <c r="C80" s="166">
        <v>2020</v>
      </c>
      <c r="D80" s="158">
        <v>13626</v>
      </c>
      <c r="E80" s="139">
        <v>370</v>
      </c>
      <c r="F80" s="158">
        <f t="shared" si="0"/>
        <v>5041620</v>
      </c>
      <c r="G80" s="158">
        <v>5030000</v>
      </c>
      <c r="H80" s="167">
        <f t="shared" si="1"/>
        <v>-11620</v>
      </c>
    </row>
    <row r="81" spans="2:10" ht="18.75" x14ac:dyDescent="0.3">
      <c r="C81" s="166" t="s">
        <v>262</v>
      </c>
      <c r="D81" s="158">
        <v>14500</v>
      </c>
      <c r="E81" s="139">
        <v>371</v>
      </c>
      <c r="F81" s="158">
        <f t="shared" si="0"/>
        <v>5379500</v>
      </c>
      <c r="G81" s="158">
        <v>5150000</v>
      </c>
      <c r="H81" s="167">
        <f t="shared" si="1"/>
        <v>-229500</v>
      </c>
      <c r="I81" s="19"/>
      <c r="J81" s="19"/>
    </row>
    <row r="82" spans="2:10" ht="18.75" x14ac:dyDescent="0.3">
      <c r="C82" s="166" t="s">
        <v>263</v>
      </c>
      <c r="D82" s="158">
        <v>14800</v>
      </c>
      <c r="E82" s="139">
        <v>370</v>
      </c>
      <c r="F82" s="158">
        <f t="shared" si="0"/>
        <v>5476000</v>
      </c>
      <c r="G82" s="158">
        <v>4474900</v>
      </c>
      <c r="H82" s="167">
        <f t="shared" si="1"/>
        <v>-1001100</v>
      </c>
      <c r="I82" s="19"/>
      <c r="J82" s="19"/>
    </row>
    <row r="83" spans="2:10" ht="18.75" x14ac:dyDescent="0.3">
      <c r="C83" s="166" t="s">
        <v>264</v>
      </c>
      <c r="D83" s="158">
        <v>15000</v>
      </c>
      <c r="E83" s="139">
        <v>357</v>
      </c>
      <c r="F83" s="158">
        <f t="shared" si="0"/>
        <v>5355000</v>
      </c>
      <c r="G83" s="158">
        <v>5886400</v>
      </c>
      <c r="H83" s="167">
        <f t="shared" si="1"/>
        <v>531400</v>
      </c>
      <c r="I83" s="19"/>
      <c r="J83" s="19"/>
    </row>
    <row r="84" spans="2:10" ht="19.5" thickBot="1" x14ac:dyDescent="0.35">
      <c r="C84" s="168" t="s">
        <v>265</v>
      </c>
      <c r="D84" s="159">
        <v>15000</v>
      </c>
      <c r="E84" s="169">
        <v>350</v>
      </c>
      <c r="F84" s="159">
        <f t="shared" si="0"/>
        <v>5250000</v>
      </c>
      <c r="G84" s="159">
        <v>6466400</v>
      </c>
      <c r="H84" s="170">
        <f>G84-F84</f>
        <v>1216400</v>
      </c>
      <c r="I84" s="19"/>
      <c r="J84" s="19"/>
    </row>
    <row r="85" spans="2:10" ht="18.75" x14ac:dyDescent="0.3">
      <c r="C85" s="22"/>
      <c r="D85" s="22"/>
      <c r="E85" s="22"/>
      <c r="F85" s="155"/>
      <c r="G85" s="22"/>
      <c r="H85" s="27"/>
      <c r="I85" s="19"/>
      <c r="J85" s="19"/>
    </row>
    <row r="86" spans="2:10" ht="18.75" x14ac:dyDescent="0.3">
      <c r="C86" s="19" t="s">
        <v>266</v>
      </c>
      <c r="D86" s="19"/>
      <c r="E86" s="19"/>
      <c r="F86" s="155"/>
      <c r="G86" s="27"/>
      <c r="I86" s="19"/>
      <c r="J86" s="19"/>
    </row>
    <row r="87" spans="2:10" ht="31.5" customHeight="1" x14ac:dyDescent="0.3">
      <c r="C87" s="27"/>
      <c r="D87" s="27"/>
      <c r="E87" s="27"/>
      <c r="F87" s="155"/>
      <c r="G87" s="27"/>
      <c r="I87" s="19"/>
      <c r="J87" s="19"/>
    </row>
    <row r="88" spans="2:10" ht="18.75" x14ac:dyDescent="0.3">
      <c r="C88" s="27" t="s">
        <v>45</v>
      </c>
      <c r="D88" s="27" t="s">
        <v>46</v>
      </c>
      <c r="E88" s="27"/>
      <c r="F88" s="155"/>
      <c r="G88" s="27" t="s">
        <v>47</v>
      </c>
      <c r="I88" s="19"/>
      <c r="J88" s="19"/>
    </row>
    <row r="89" spans="2:10" ht="18.75" x14ac:dyDescent="0.3">
      <c r="C89" s="27"/>
      <c r="D89" s="27"/>
      <c r="E89" s="27"/>
      <c r="F89" s="155"/>
      <c r="G89" s="27" t="s">
        <v>48</v>
      </c>
      <c r="I89" s="19"/>
      <c r="J89" s="19"/>
    </row>
    <row r="90" spans="2:10" ht="18.75" x14ac:dyDescent="0.3">
      <c r="C90" s="27"/>
      <c r="D90" s="27"/>
      <c r="E90" s="27"/>
      <c r="F90" s="155"/>
      <c r="G90" s="27"/>
      <c r="I90" s="27"/>
      <c r="J90" s="27"/>
    </row>
    <row r="91" spans="2:10" ht="18.75" x14ac:dyDescent="0.3">
      <c r="I91" s="27"/>
      <c r="J91" s="27"/>
    </row>
    <row r="92" spans="2:10" ht="18.75" x14ac:dyDescent="0.3">
      <c r="I92" s="27"/>
      <c r="J92" s="27"/>
    </row>
    <row r="93" spans="2:10" ht="18.75" x14ac:dyDescent="0.3">
      <c r="I93" s="27"/>
      <c r="J93" s="27"/>
    </row>
    <row r="94" spans="2:10" ht="18.75" x14ac:dyDescent="0.3">
      <c r="I94" s="27"/>
      <c r="J94" s="27"/>
    </row>
    <row r="95" spans="2:10" ht="18.75" x14ac:dyDescent="0.3">
      <c r="I95" s="27"/>
      <c r="J95" s="27"/>
    </row>
    <row r="96" spans="2:10" ht="18.75" x14ac:dyDescent="0.3">
      <c r="B96" s="28"/>
      <c r="C96" s="19"/>
      <c r="D96" s="19"/>
      <c r="E96" s="19"/>
      <c r="F96" s="155"/>
      <c r="G96" s="27"/>
    </row>
    <row r="97" spans="2:7" ht="18.75" x14ac:dyDescent="0.3">
      <c r="B97" s="28"/>
      <c r="C97" s="27"/>
      <c r="D97" s="27"/>
      <c r="E97" s="27"/>
      <c r="F97" s="155"/>
      <c r="G97" s="27"/>
    </row>
    <row r="98" spans="2:7" ht="18.75" x14ac:dyDescent="0.3">
      <c r="B98" s="28"/>
      <c r="C98" s="27"/>
      <c r="D98" s="27"/>
      <c r="E98" s="27"/>
      <c r="F98" s="155"/>
      <c r="G98" s="27"/>
    </row>
    <row r="99" spans="2:7" ht="18.75" x14ac:dyDescent="0.3">
      <c r="B99" s="28"/>
      <c r="C99" s="27"/>
      <c r="D99" s="27"/>
      <c r="E99" s="27"/>
      <c r="F99" s="155"/>
      <c r="G99" s="27"/>
    </row>
    <row r="100" spans="2:7" ht="18.75" x14ac:dyDescent="0.3">
      <c r="B100" s="28"/>
      <c r="C100" s="27"/>
      <c r="D100" s="27"/>
      <c r="E100" s="27"/>
      <c r="F100" s="155"/>
      <c r="G100" s="27"/>
    </row>
  </sheetData>
  <mergeCells count="23">
    <mergeCell ref="C74:D74"/>
    <mergeCell ref="C58:F58"/>
    <mergeCell ref="C59:F59"/>
    <mergeCell ref="C61:F61"/>
    <mergeCell ref="C62:F62"/>
    <mergeCell ref="C64:F64"/>
    <mergeCell ref="C66:G66"/>
    <mergeCell ref="C67:F67"/>
    <mergeCell ref="C68:F68"/>
    <mergeCell ref="C69:F69"/>
    <mergeCell ref="C71:E71"/>
    <mergeCell ref="C72:F72"/>
    <mergeCell ref="C49:F49"/>
    <mergeCell ref="C51:F51"/>
    <mergeCell ref="C53:F53"/>
    <mergeCell ref="C55:F55"/>
    <mergeCell ref="C2:E2"/>
    <mergeCell ref="C40:D40"/>
    <mergeCell ref="C41:F41"/>
    <mergeCell ref="C43:F43"/>
    <mergeCell ref="C44:F44"/>
    <mergeCell ref="C45:F45"/>
    <mergeCell ref="C46:F46"/>
  </mergeCells>
  <pageMargins left="0.7" right="0.7" top="0.78740157499999996" bottom="0.78740157499999996" header="0.3" footer="0.3"/>
  <pageSetup paperSize="9" scale="57" orientation="landscape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6BFD-B2C2-421D-AF33-99AF2C1C74D1}">
  <sheetPr>
    <tabColor rgb="FFFFFF66"/>
  </sheetPr>
  <dimension ref="A1:I82"/>
  <sheetViews>
    <sheetView zoomScaleNormal="100" workbookViewId="0">
      <selection activeCell="G4" sqref="G4"/>
    </sheetView>
  </sheetViews>
  <sheetFormatPr defaultColWidth="9" defaultRowHeight="15" x14ac:dyDescent="0.25"/>
  <cols>
    <col min="1" max="1" width="11.5703125" customWidth="1"/>
    <col min="2" max="2" width="21" customWidth="1"/>
    <col min="3" max="3" width="12.7109375" customWidth="1"/>
    <col min="5" max="5" width="8.5703125" customWidth="1"/>
    <col min="8" max="8" width="14.42578125" customWidth="1"/>
    <col min="257" max="257" width="11.5703125" customWidth="1"/>
    <col min="258" max="258" width="21" customWidth="1"/>
    <col min="259" max="259" width="12.7109375" customWidth="1"/>
    <col min="261" max="261" width="8.5703125" customWidth="1"/>
    <col min="264" max="264" width="12.28515625" customWidth="1"/>
    <col min="513" max="513" width="11.5703125" customWidth="1"/>
    <col min="514" max="514" width="21" customWidth="1"/>
    <col min="515" max="515" width="12.7109375" customWidth="1"/>
    <col min="517" max="517" width="8.5703125" customWidth="1"/>
    <col min="520" max="520" width="12.28515625" customWidth="1"/>
    <col min="769" max="769" width="11.5703125" customWidth="1"/>
    <col min="770" max="770" width="21" customWidth="1"/>
    <col min="771" max="771" width="12.7109375" customWidth="1"/>
    <col min="773" max="773" width="8.5703125" customWidth="1"/>
    <col min="776" max="776" width="12.28515625" customWidth="1"/>
    <col min="1025" max="1025" width="11.5703125" customWidth="1"/>
    <col min="1026" max="1026" width="21" customWidth="1"/>
    <col min="1027" max="1027" width="12.7109375" customWidth="1"/>
    <col min="1029" max="1029" width="8.5703125" customWidth="1"/>
    <col min="1032" max="1032" width="12.28515625" customWidth="1"/>
    <col min="1281" max="1281" width="11.5703125" customWidth="1"/>
    <col min="1282" max="1282" width="21" customWidth="1"/>
    <col min="1283" max="1283" width="12.7109375" customWidth="1"/>
    <col min="1285" max="1285" width="8.5703125" customWidth="1"/>
    <col min="1288" max="1288" width="12.28515625" customWidth="1"/>
    <col min="1537" max="1537" width="11.5703125" customWidth="1"/>
    <col min="1538" max="1538" width="21" customWidth="1"/>
    <col min="1539" max="1539" width="12.7109375" customWidth="1"/>
    <col min="1541" max="1541" width="8.5703125" customWidth="1"/>
    <col min="1544" max="1544" width="12.28515625" customWidth="1"/>
    <col min="1793" max="1793" width="11.5703125" customWidth="1"/>
    <col min="1794" max="1794" width="21" customWidth="1"/>
    <col min="1795" max="1795" width="12.7109375" customWidth="1"/>
    <col min="1797" max="1797" width="8.5703125" customWidth="1"/>
    <col min="1800" max="1800" width="12.28515625" customWidth="1"/>
    <col min="2049" max="2049" width="11.5703125" customWidth="1"/>
    <col min="2050" max="2050" width="21" customWidth="1"/>
    <col min="2051" max="2051" width="12.7109375" customWidth="1"/>
    <col min="2053" max="2053" width="8.5703125" customWidth="1"/>
    <col min="2056" max="2056" width="12.28515625" customWidth="1"/>
    <col min="2305" max="2305" width="11.5703125" customWidth="1"/>
    <col min="2306" max="2306" width="21" customWidth="1"/>
    <col min="2307" max="2307" width="12.7109375" customWidth="1"/>
    <col min="2309" max="2309" width="8.5703125" customWidth="1"/>
    <col min="2312" max="2312" width="12.28515625" customWidth="1"/>
    <col min="2561" max="2561" width="11.5703125" customWidth="1"/>
    <col min="2562" max="2562" width="21" customWidth="1"/>
    <col min="2563" max="2563" width="12.7109375" customWidth="1"/>
    <col min="2565" max="2565" width="8.5703125" customWidth="1"/>
    <col min="2568" max="2568" width="12.28515625" customWidth="1"/>
    <col min="2817" max="2817" width="11.5703125" customWidth="1"/>
    <col min="2818" max="2818" width="21" customWidth="1"/>
    <col min="2819" max="2819" width="12.7109375" customWidth="1"/>
    <col min="2821" max="2821" width="8.5703125" customWidth="1"/>
    <col min="2824" max="2824" width="12.28515625" customWidth="1"/>
    <col min="3073" max="3073" width="11.5703125" customWidth="1"/>
    <col min="3074" max="3074" width="21" customWidth="1"/>
    <col min="3075" max="3075" width="12.7109375" customWidth="1"/>
    <col min="3077" max="3077" width="8.5703125" customWidth="1"/>
    <col min="3080" max="3080" width="12.28515625" customWidth="1"/>
    <col min="3329" max="3329" width="11.5703125" customWidth="1"/>
    <col min="3330" max="3330" width="21" customWidth="1"/>
    <col min="3331" max="3331" width="12.7109375" customWidth="1"/>
    <col min="3333" max="3333" width="8.5703125" customWidth="1"/>
    <col min="3336" max="3336" width="12.28515625" customWidth="1"/>
    <col min="3585" max="3585" width="11.5703125" customWidth="1"/>
    <col min="3586" max="3586" width="21" customWidth="1"/>
    <col min="3587" max="3587" width="12.7109375" customWidth="1"/>
    <col min="3589" max="3589" width="8.5703125" customWidth="1"/>
    <col min="3592" max="3592" width="12.28515625" customWidth="1"/>
    <col min="3841" max="3841" width="11.5703125" customWidth="1"/>
    <col min="3842" max="3842" width="21" customWidth="1"/>
    <col min="3843" max="3843" width="12.7109375" customWidth="1"/>
    <col min="3845" max="3845" width="8.5703125" customWidth="1"/>
    <col min="3848" max="3848" width="12.28515625" customWidth="1"/>
    <col min="4097" max="4097" width="11.5703125" customWidth="1"/>
    <col min="4098" max="4098" width="21" customWidth="1"/>
    <col min="4099" max="4099" width="12.7109375" customWidth="1"/>
    <col min="4101" max="4101" width="8.5703125" customWidth="1"/>
    <col min="4104" max="4104" width="12.28515625" customWidth="1"/>
    <col min="4353" max="4353" width="11.5703125" customWidth="1"/>
    <col min="4354" max="4354" width="21" customWidth="1"/>
    <col min="4355" max="4355" width="12.7109375" customWidth="1"/>
    <col min="4357" max="4357" width="8.5703125" customWidth="1"/>
    <col min="4360" max="4360" width="12.28515625" customWidth="1"/>
    <col min="4609" max="4609" width="11.5703125" customWidth="1"/>
    <col min="4610" max="4610" width="21" customWidth="1"/>
    <col min="4611" max="4611" width="12.7109375" customWidth="1"/>
    <col min="4613" max="4613" width="8.5703125" customWidth="1"/>
    <col min="4616" max="4616" width="12.28515625" customWidth="1"/>
    <col min="4865" max="4865" width="11.5703125" customWidth="1"/>
    <col min="4866" max="4866" width="21" customWidth="1"/>
    <col min="4867" max="4867" width="12.7109375" customWidth="1"/>
    <col min="4869" max="4869" width="8.5703125" customWidth="1"/>
    <col min="4872" max="4872" width="12.28515625" customWidth="1"/>
    <col min="5121" max="5121" width="11.5703125" customWidth="1"/>
    <col min="5122" max="5122" width="21" customWidth="1"/>
    <col min="5123" max="5123" width="12.7109375" customWidth="1"/>
    <col min="5125" max="5125" width="8.5703125" customWidth="1"/>
    <col min="5128" max="5128" width="12.28515625" customWidth="1"/>
    <col min="5377" max="5377" width="11.5703125" customWidth="1"/>
    <col min="5378" max="5378" width="21" customWidth="1"/>
    <col min="5379" max="5379" width="12.7109375" customWidth="1"/>
    <col min="5381" max="5381" width="8.5703125" customWidth="1"/>
    <col min="5384" max="5384" width="12.28515625" customWidth="1"/>
    <col min="5633" max="5633" width="11.5703125" customWidth="1"/>
    <col min="5634" max="5634" width="21" customWidth="1"/>
    <col min="5635" max="5635" width="12.7109375" customWidth="1"/>
    <col min="5637" max="5637" width="8.5703125" customWidth="1"/>
    <col min="5640" max="5640" width="12.28515625" customWidth="1"/>
    <col min="5889" max="5889" width="11.5703125" customWidth="1"/>
    <col min="5890" max="5890" width="21" customWidth="1"/>
    <col min="5891" max="5891" width="12.7109375" customWidth="1"/>
    <col min="5893" max="5893" width="8.5703125" customWidth="1"/>
    <col min="5896" max="5896" width="12.28515625" customWidth="1"/>
    <col min="6145" max="6145" width="11.5703125" customWidth="1"/>
    <col min="6146" max="6146" width="21" customWidth="1"/>
    <col min="6147" max="6147" width="12.7109375" customWidth="1"/>
    <col min="6149" max="6149" width="8.5703125" customWidth="1"/>
    <col min="6152" max="6152" width="12.28515625" customWidth="1"/>
    <col min="6401" max="6401" width="11.5703125" customWidth="1"/>
    <col min="6402" max="6402" width="21" customWidth="1"/>
    <col min="6403" max="6403" width="12.7109375" customWidth="1"/>
    <col min="6405" max="6405" width="8.5703125" customWidth="1"/>
    <col min="6408" max="6408" width="12.28515625" customWidth="1"/>
    <col min="6657" max="6657" width="11.5703125" customWidth="1"/>
    <col min="6658" max="6658" width="21" customWidth="1"/>
    <col min="6659" max="6659" width="12.7109375" customWidth="1"/>
    <col min="6661" max="6661" width="8.5703125" customWidth="1"/>
    <col min="6664" max="6664" width="12.28515625" customWidth="1"/>
    <col min="6913" max="6913" width="11.5703125" customWidth="1"/>
    <col min="6914" max="6914" width="21" customWidth="1"/>
    <col min="6915" max="6915" width="12.7109375" customWidth="1"/>
    <col min="6917" max="6917" width="8.5703125" customWidth="1"/>
    <col min="6920" max="6920" width="12.28515625" customWidth="1"/>
    <col min="7169" max="7169" width="11.5703125" customWidth="1"/>
    <col min="7170" max="7170" width="21" customWidth="1"/>
    <col min="7171" max="7171" width="12.7109375" customWidth="1"/>
    <col min="7173" max="7173" width="8.5703125" customWidth="1"/>
    <col min="7176" max="7176" width="12.28515625" customWidth="1"/>
    <col min="7425" max="7425" width="11.5703125" customWidth="1"/>
    <col min="7426" max="7426" width="21" customWidth="1"/>
    <col min="7427" max="7427" width="12.7109375" customWidth="1"/>
    <col min="7429" max="7429" width="8.5703125" customWidth="1"/>
    <col min="7432" max="7432" width="12.28515625" customWidth="1"/>
    <col min="7681" max="7681" width="11.5703125" customWidth="1"/>
    <col min="7682" max="7682" width="21" customWidth="1"/>
    <col min="7683" max="7683" width="12.7109375" customWidth="1"/>
    <col min="7685" max="7685" width="8.5703125" customWidth="1"/>
    <col min="7688" max="7688" width="12.28515625" customWidth="1"/>
    <col min="7937" max="7937" width="11.5703125" customWidth="1"/>
    <col min="7938" max="7938" width="21" customWidth="1"/>
    <col min="7939" max="7939" width="12.7109375" customWidth="1"/>
    <col min="7941" max="7941" width="8.5703125" customWidth="1"/>
    <col min="7944" max="7944" width="12.28515625" customWidth="1"/>
    <col min="8193" max="8193" width="11.5703125" customWidth="1"/>
    <col min="8194" max="8194" width="21" customWidth="1"/>
    <col min="8195" max="8195" width="12.7109375" customWidth="1"/>
    <col min="8197" max="8197" width="8.5703125" customWidth="1"/>
    <col min="8200" max="8200" width="12.28515625" customWidth="1"/>
    <col min="8449" max="8449" width="11.5703125" customWidth="1"/>
    <col min="8450" max="8450" width="21" customWidth="1"/>
    <col min="8451" max="8451" width="12.7109375" customWidth="1"/>
    <col min="8453" max="8453" width="8.5703125" customWidth="1"/>
    <col min="8456" max="8456" width="12.28515625" customWidth="1"/>
    <col min="8705" max="8705" width="11.5703125" customWidth="1"/>
    <col min="8706" max="8706" width="21" customWidth="1"/>
    <col min="8707" max="8707" width="12.7109375" customWidth="1"/>
    <col min="8709" max="8709" width="8.5703125" customWidth="1"/>
    <col min="8712" max="8712" width="12.28515625" customWidth="1"/>
    <col min="8961" max="8961" width="11.5703125" customWidth="1"/>
    <col min="8962" max="8962" width="21" customWidth="1"/>
    <col min="8963" max="8963" width="12.7109375" customWidth="1"/>
    <col min="8965" max="8965" width="8.5703125" customWidth="1"/>
    <col min="8968" max="8968" width="12.28515625" customWidth="1"/>
    <col min="9217" max="9217" width="11.5703125" customWidth="1"/>
    <col min="9218" max="9218" width="21" customWidth="1"/>
    <col min="9219" max="9219" width="12.7109375" customWidth="1"/>
    <col min="9221" max="9221" width="8.5703125" customWidth="1"/>
    <col min="9224" max="9224" width="12.28515625" customWidth="1"/>
    <col min="9473" max="9473" width="11.5703125" customWidth="1"/>
    <col min="9474" max="9474" width="21" customWidth="1"/>
    <col min="9475" max="9475" width="12.7109375" customWidth="1"/>
    <col min="9477" max="9477" width="8.5703125" customWidth="1"/>
    <col min="9480" max="9480" width="12.28515625" customWidth="1"/>
    <col min="9729" max="9729" width="11.5703125" customWidth="1"/>
    <col min="9730" max="9730" width="21" customWidth="1"/>
    <col min="9731" max="9731" width="12.7109375" customWidth="1"/>
    <col min="9733" max="9733" width="8.5703125" customWidth="1"/>
    <col min="9736" max="9736" width="12.28515625" customWidth="1"/>
    <col min="9985" max="9985" width="11.5703125" customWidth="1"/>
    <col min="9986" max="9986" width="21" customWidth="1"/>
    <col min="9987" max="9987" width="12.7109375" customWidth="1"/>
    <col min="9989" max="9989" width="8.5703125" customWidth="1"/>
    <col min="9992" max="9992" width="12.28515625" customWidth="1"/>
    <col min="10241" max="10241" width="11.5703125" customWidth="1"/>
    <col min="10242" max="10242" width="21" customWidth="1"/>
    <col min="10243" max="10243" width="12.7109375" customWidth="1"/>
    <col min="10245" max="10245" width="8.5703125" customWidth="1"/>
    <col min="10248" max="10248" width="12.28515625" customWidth="1"/>
    <col min="10497" max="10497" width="11.5703125" customWidth="1"/>
    <col min="10498" max="10498" width="21" customWidth="1"/>
    <col min="10499" max="10499" width="12.7109375" customWidth="1"/>
    <col min="10501" max="10501" width="8.5703125" customWidth="1"/>
    <col min="10504" max="10504" width="12.28515625" customWidth="1"/>
    <col min="10753" max="10753" width="11.5703125" customWidth="1"/>
    <col min="10754" max="10754" width="21" customWidth="1"/>
    <col min="10755" max="10755" width="12.7109375" customWidth="1"/>
    <col min="10757" max="10757" width="8.5703125" customWidth="1"/>
    <col min="10760" max="10760" width="12.28515625" customWidth="1"/>
    <col min="11009" max="11009" width="11.5703125" customWidth="1"/>
    <col min="11010" max="11010" width="21" customWidth="1"/>
    <col min="11011" max="11011" width="12.7109375" customWidth="1"/>
    <col min="11013" max="11013" width="8.5703125" customWidth="1"/>
    <col min="11016" max="11016" width="12.28515625" customWidth="1"/>
    <col min="11265" max="11265" width="11.5703125" customWidth="1"/>
    <col min="11266" max="11266" width="21" customWidth="1"/>
    <col min="11267" max="11267" width="12.7109375" customWidth="1"/>
    <col min="11269" max="11269" width="8.5703125" customWidth="1"/>
    <col min="11272" max="11272" width="12.28515625" customWidth="1"/>
    <col min="11521" max="11521" width="11.5703125" customWidth="1"/>
    <col min="11522" max="11522" width="21" customWidth="1"/>
    <col min="11523" max="11523" width="12.7109375" customWidth="1"/>
    <col min="11525" max="11525" width="8.5703125" customWidth="1"/>
    <col min="11528" max="11528" width="12.28515625" customWidth="1"/>
    <col min="11777" max="11777" width="11.5703125" customWidth="1"/>
    <col min="11778" max="11778" width="21" customWidth="1"/>
    <col min="11779" max="11779" width="12.7109375" customWidth="1"/>
    <col min="11781" max="11781" width="8.5703125" customWidth="1"/>
    <col min="11784" max="11784" width="12.28515625" customWidth="1"/>
    <col min="12033" max="12033" width="11.5703125" customWidth="1"/>
    <col min="12034" max="12034" width="21" customWidth="1"/>
    <col min="12035" max="12035" width="12.7109375" customWidth="1"/>
    <col min="12037" max="12037" width="8.5703125" customWidth="1"/>
    <col min="12040" max="12040" width="12.28515625" customWidth="1"/>
    <col min="12289" max="12289" width="11.5703125" customWidth="1"/>
    <col min="12290" max="12290" width="21" customWidth="1"/>
    <col min="12291" max="12291" width="12.7109375" customWidth="1"/>
    <col min="12293" max="12293" width="8.5703125" customWidth="1"/>
    <col min="12296" max="12296" width="12.28515625" customWidth="1"/>
    <col min="12545" max="12545" width="11.5703125" customWidth="1"/>
    <col min="12546" max="12546" width="21" customWidth="1"/>
    <col min="12547" max="12547" width="12.7109375" customWidth="1"/>
    <col min="12549" max="12549" width="8.5703125" customWidth="1"/>
    <col min="12552" max="12552" width="12.28515625" customWidth="1"/>
    <col min="12801" max="12801" width="11.5703125" customWidth="1"/>
    <col min="12802" max="12802" width="21" customWidth="1"/>
    <col min="12803" max="12803" width="12.7109375" customWidth="1"/>
    <col min="12805" max="12805" width="8.5703125" customWidth="1"/>
    <col min="12808" max="12808" width="12.28515625" customWidth="1"/>
    <col min="13057" max="13057" width="11.5703125" customWidth="1"/>
    <col min="13058" max="13058" width="21" customWidth="1"/>
    <col min="13059" max="13059" width="12.7109375" customWidth="1"/>
    <col min="13061" max="13061" width="8.5703125" customWidth="1"/>
    <col min="13064" max="13064" width="12.28515625" customWidth="1"/>
    <col min="13313" max="13313" width="11.5703125" customWidth="1"/>
    <col min="13314" max="13314" width="21" customWidth="1"/>
    <col min="13315" max="13315" width="12.7109375" customWidth="1"/>
    <col min="13317" max="13317" width="8.5703125" customWidth="1"/>
    <col min="13320" max="13320" width="12.28515625" customWidth="1"/>
    <col min="13569" max="13569" width="11.5703125" customWidth="1"/>
    <col min="13570" max="13570" width="21" customWidth="1"/>
    <col min="13571" max="13571" width="12.7109375" customWidth="1"/>
    <col min="13573" max="13573" width="8.5703125" customWidth="1"/>
    <col min="13576" max="13576" width="12.28515625" customWidth="1"/>
    <col min="13825" max="13825" width="11.5703125" customWidth="1"/>
    <col min="13826" max="13826" width="21" customWidth="1"/>
    <col min="13827" max="13827" width="12.7109375" customWidth="1"/>
    <col min="13829" max="13829" width="8.5703125" customWidth="1"/>
    <col min="13832" max="13832" width="12.28515625" customWidth="1"/>
    <col min="14081" max="14081" width="11.5703125" customWidth="1"/>
    <col min="14082" max="14082" width="21" customWidth="1"/>
    <col min="14083" max="14083" width="12.7109375" customWidth="1"/>
    <col min="14085" max="14085" width="8.5703125" customWidth="1"/>
    <col min="14088" max="14088" width="12.28515625" customWidth="1"/>
    <col min="14337" max="14337" width="11.5703125" customWidth="1"/>
    <col min="14338" max="14338" width="21" customWidth="1"/>
    <col min="14339" max="14339" width="12.7109375" customWidth="1"/>
    <col min="14341" max="14341" width="8.5703125" customWidth="1"/>
    <col min="14344" max="14344" width="12.28515625" customWidth="1"/>
    <col min="14593" max="14593" width="11.5703125" customWidth="1"/>
    <col min="14594" max="14594" width="21" customWidth="1"/>
    <col min="14595" max="14595" width="12.7109375" customWidth="1"/>
    <col min="14597" max="14597" width="8.5703125" customWidth="1"/>
    <col min="14600" max="14600" width="12.28515625" customWidth="1"/>
    <col min="14849" max="14849" width="11.5703125" customWidth="1"/>
    <col min="14850" max="14850" width="21" customWidth="1"/>
    <col min="14851" max="14851" width="12.7109375" customWidth="1"/>
    <col min="14853" max="14853" width="8.5703125" customWidth="1"/>
    <col min="14856" max="14856" width="12.28515625" customWidth="1"/>
    <col min="15105" max="15105" width="11.5703125" customWidth="1"/>
    <col min="15106" max="15106" width="21" customWidth="1"/>
    <col min="15107" max="15107" width="12.7109375" customWidth="1"/>
    <col min="15109" max="15109" width="8.5703125" customWidth="1"/>
    <col min="15112" max="15112" width="12.28515625" customWidth="1"/>
    <col min="15361" max="15361" width="11.5703125" customWidth="1"/>
    <col min="15362" max="15362" width="21" customWidth="1"/>
    <col min="15363" max="15363" width="12.7109375" customWidth="1"/>
    <col min="15365" max="15365" width="8.5703125" customWidth="1"/>
    <col min="15368" max="15368" width="12.28515625" customWidth="1"/>
    <col min="15617" max="15617" width="11.5703125" customWidth="1"/>
    <col min="15618" max="15618" width="21" customWidth="1"/>
    <col min="15619" max="15619" width="12.7109375" customWidth="1"/>
    <col min="15621" max="15621" width="8.5703125" customWidth="1"/>
    <col min="15624" max="15624" width="12.28515625" customWidth="1"/>
    <col min="15873" max="15873" width="11.5703125" customWidth="1"/>
    <col min="15874" max="15874" width="21" customWidth="1"/>
    <col min="15875" max="15875" width="12.7109375" customWidth="1"/>
    <col min="15877" max="15877" width="8.5703125" customWidth="1"/>
    <col min="15880" max="15880" width="12.28515625" customWidth="1"/>
    <col min="16129" max="16129" width="11.5703125" customWidth="1"/>
    <col min="16130" max="16130" width="21" customWidth="1"/>
    <col min="16131" max="16131" width="12.7109375" customWidth="1"/>
    <col min="16133" max="16133" width="8.5703125" customWidth="1"/>
    <col min="16136" max="16136" width="12.28515625" customWidth="1"/>
  </cols>
  <sheetData>
    <row r="1" spans="1:9" ht="23.25" x14ac:dyDescent="0.35">
      <c r="A1" s="29" t="s">
        <v>49</v>
      </c>
    </row>
    <row r="2" spans="1:9" x14ac:dyDescent="0.25">
      <c r="A2" s="30" t="s">
        <v>50</v>
      </c>
    </row>
    <row r="3" spans="1:9" x14ac:dyDescent="0.25">
      <c r="A3" s="30"/>
      <c r="G3" s="208" t="s">
        <v>318</v>
      </c>
      <c r="H3" s="208"/>
    </row>
    <row r="4" spans="1:9" x14ac:dyDescent="0.25">
      <c r="A4" s="30"/>
    </row>
    <row r="5" spans="1:9" ht="18" x14ac:dyDescent="0.25">
      <c r="C5" s="31" t="s">
        <v>267</v>
      </c>
      <c r="I5" t="s">
        <v>51</v>
      </c>
    </row>
    <row r="8" spans="1:9" ht="12.75" customHeight="1" x14ac:dyDescent="0.25">
      <c r="A8" s="32" t="s">
        <v>52</v>
      </c>
      <c r="B8" s="33"/>
      <c r="C8" s="34"/>
      <c r="D8" s="35" t="s">
        <v>53</v>
      </c>
      <c r="E8" s="36"/>
      <c r="F8" s="35" t="s">
        <v>54</v>
      </c>
      <c r="G8" s="36"/>
      <c r="H8" s="37" t="s">
        <v>55</v>
      </c>
    </row>
    <row r="9" spans="1:9" x14ac:dyDescent="0.25">
      <c r="A9" s="38"/>
      <c r="C9" s="39"/>
      <c r="D9" s="38" t="s">
        <v>268</v>
      </c>
      <c r="E9" s="39"/>
      <c r="F9" s="38" t="s">
        <v>268</v>
      </c>
      <c r="G9" s="39"/>
      <c r="H9" s="40"/>
    </row>
    <row r="10" spans="1:9" x14ac:dyDescent="0.25">
      <c r="A10" s="41"/>
      <c r="B10" s="42"/>
      <c r="C10" s="43"/>
      <c r="D10" s="41" t="s">
        <v>56</v>
      </c>
      <c r="E10" s="43"/>
      <c r="F10" s="41" t="s">
        <v>56</v>
      </c>
      <c r="G10" s="43"/>
      <c r="H10" s="44"/>
    </row>
    <row r="11" spans="1:9" x14ac:dyDescent="0.25">
      <c r="A11" s="45" t="s">
        <v>57</v>
      </c>
      <c r="B11" s="46"/>
      <c r="C11" s="47"/>
      <c r="D11" s="45"/>
      <c r="E11" s="47"/>
      <c r="F11" s="46">
        <v>500</v>
      </c>
      <c r="G11" s="46"/>
      <c r="H11" s="48">
        <v>500</v>
      </c>
    </row>
    <row r="12" spans="1:9" x14ac:dyDescent="0.25">
      <c r="A12" s="45" t="s">
        <v>269</v>
      </c>
      <c r="B12" s="46"/>
      <c r="C12" s="47"/>
      <c r="D12" s="49">
        <v>2239</v>
      </c>
      <c r="E12" s="47"/>
      <c r="F12" s="46">
        <v>495</v>
      </c>
      <c r="G12" s="46"/>
      <c r="H12" s="50">
        <v>2734</v>
      </c>
    </row>
    <row r="13" spans="1:9" x14ac:dyDescent="0.25">
      <c r="A13" s="45" t="s">
        <v>270</v>
      </c>
      <c r="B13" s="46"/>
      <c r="C13" s="47"/>
      <c r="D13" s="49">
        <v>100</v>
      </c>
      <c r="E13" s="47"/>
      <c r="F13" s="46"/>
      <c r="G13" s="46"/>
      <c r="H13" s="50">
        <v>100</v>
      </c>
    </row>
    <row r="14" spans="1:9" x14ac:dyDescent="0.25">
      <c r="A14" s="45" t="s">
        <v>58</v>
      </c>
      <c r="B14" s="46"/>
      <c r="C14" s="47"/>
      <c r="D14" s="49">
        <v>550</v>
      </c>
      <c r="E14" s="47"/>
      <c r="F14" s="46"/>
      <c r="G14" s="46"/>
      <c r="H14" s="50">
        <v>550</v>
      </c>
    </row>
    <row r="15" spans="1:9" x14ac:dyDescent="0.25">
      <c r="A15" s="45" t="s">
        <v>59</v>
      </c>
      <c r="B15" s="46"/>
      <c r="C15" s="47"/>
      <c r="D15" s="49"/>
      <c r="E15" s="47"/>
      <c r="F15" s="46"/>
      <c r="G15" s="46"/>
      <c r="H15" s="50"/>
    </row>
    <row r="16" spans="1:9" x14ac:dyDescent="0.25">
      <c r="A16" s="51" t="s">
        <v>60</v>
      </c>
      <c r="B16" s="52"/>
      <c r="C16" s="53"/>
      <c r="D16" s="54">
        <v>2889</v>
      </c>
      <c r="E16" s="53"/>
      <c r="F16" s="55">
        <v>995</v>
      </c>
      <c r="G16" s="52"/>
      <c r="H16" s="56">
        <v>3884</v>
      </c>
    </row>
    <row r="19" spans="1:8" x14ac:dyDescent="0.25">
      <c r="A19" s="45" t="s">
        <v>61</v>
      </c>
      <c r="B19" s="46"/>
      <c r="C19" s="47"/>
      <c r="D19" s="45" t="s">
        <v>53</v>
      </c>
      <c r="E19" s="47"/>
      <c r="F19" s="45" t="s">
        <v>54</v>
      </c>
      <c r="G19" s="47"/>
      <c r="H19" s="47" t="s">
        <v>55</v>
      </c>
    </row>
    <row r="20" spans="1:8" x14ac:dyDescent="0.25">
      <c r="A20" s="45" t="s">
        <v>62</v>
      </c>
      <c r="B20" s="46"/>
      <c r="C20" s="47"/>
      <c r="D20" s="45">
        <v>305</v>
      </c>
      <c r="E20" s="47"/>
      <c r="F20" s="45">
        <v>35</v>
      </c>
      <c r="G20" s="47"/>
      <c r="H20" s="47">
        <v>340</v>
      </c>
    </row>
    <row r="21" spans="1:8" x14ac:dyDescent="0.25">
      <c r="A21" s="45" t="s">
        <v>63</v>
      </c>
      <c r="B21" s="46"/>
      <c r="C21" s="47"/>
      <c r="D21" s="45">
        <v>0</v>
      </c>
      <c r="E21" s="47"/>
      <c r="F21" s="45">
        <v>500</v>
      </c>
      <c r="G21" s="47"/>
      <c r="H21" s="47">
        <v>500</v>
      </c>
    </row>
    <row r="22" spans="1:8" x14ac:dyDescent="0.25">
      <c r="A22" s="45" t="s">
        <v>64</v>
      </c>
      <c r="B22" s="46"/>
      <c r="C22" s="47"/>
      <c r="D22" s="45">
        <v>700</v>
      </c>
      <c r="E22" s="47"/>
      <c r="F22" s="45">
        <v>300</v>
      </c>
      <c r="G22" s="47"/>
      <c r="H22" s="47">
        <v>1000</v>
      </c>
    </row>
    <row r="23" spans="1:8" x14ac:dyDescent="0.25">
      <c r="A23" s="45" t="s">
        <v>65</v>
      </c>
      <c r="B23" s="46"/>
      <c r="C23" s="47"/>
      <c r="D23" s="45">
        <v>180</v>
      </c>
      <c r="E23" s="47"/>
      <c r="F23" s="45">
        <v>30</v>
      </c>
      <c r="G23" s="47"/>
      <c r="H23" s="47">
        <v>210</v>
      </c>
    </row>
    <row r="24" spans="1:8" x14ac:dyDescent="0.25">
      <c r="A24" s="45" t="s">
        <v>271</v>
      </c>
      <c r="B24" s="46"/>
      <c r="C24" s="47"/>
      <c r="D24" s="45">
        <v>550</v>
      </c>
      <c r="E24" s="47"/>
      <c r="F24" s="45">
        <v>0</v>
      </c>
      <c r="G24" s="47"/>
      <c r="H24" s="47">
        <v>550</v>
      </c>
    </row>
    <row r="25" spans="1:8" x14ac:dyDescent="0.25">
      <c r="A25" s="45" t="s">
        <v>66</v>
      </c>
      <c r="B25" s="46"/>
      <c r="C25" s="47"/>
      <c r="D25" s="45">
        <v>0</v>
      </c>
      <c r="E25" s="47"/>
      <c r="F25" s="45">
        <v>0</v>
      </c>
      <c r="G25" s="47"/>
      <c r="H25" s="47">
        <v>0</v>
      </c>
    </row>
    <row r="26" spans="1:8" x14ac:dyDescent="0.25">
      <c r="A26" s="45" t="s">
        <v>67</v>
      </c>
      <c r="B26" s="46"/>
      <c r="C26" s="47"/>
      <c r="D26" s="45">
        <v>560</v>
      </c>
      <c r="E26" s="47"/>
      <c r="F26" s="45">
        <v>100</v>
      </c>
      <c r="G26" s="47"/>
      <c r="H26" s="47">
        <v>660</v>
      </c>
    </row>
    <row r="27" spans="1:8" x14ac:dyDescent="0.25">
      <c r="A27" s="45" t="s">
        <v>68</v>
      </c>
      <c r="B27" s="46"/>
      <c r="C27" s="47"/>
      <c r="D27" s="45">
        <v>80</v>
      </c>
      <c r="E27" s="47"/>
      <c r="F27" s="45">
        <v>0</v>
      </c>
      <c r="G27" s="47"/>
      <c r="H27" s="47">
        <v>80</v>
      </c>
    </row>
    <row r="28" spans="1:8" x14ac:dyDescent="0.25">
      <c r="A28" s="45" t="s">
        <v>69</v>
      </c>
      <c r="B28" s="46"/>
      <c r="C28" s="47"/>
      <c r="D28" s="45">
        <v>20</v>
      </c>
      <c r="E28" s="47"/>
      <c r="F28" s="45">
        <v>0</v>
      </c>
      <c r="G28" s="47"/>
      <c r="H28" s="47">
        <v>20</v>
      </c>
    </row>
    <row r="29" spans="1:8" x14ac:dyDescent="0.25">
      <c r="A29" s="45" t="s">
        <v>70</v>
      </c>
      <c r="B29" s="46"/>
      <c r="C29" s="47"/>
      <c r="D29" s="45">
        <v>244</v>
      </c>
      <c r="E29" s="47"/>
      <c r="F29" s="45">
        <v>0</v>
      </c>
      <c r="G29" s="47"/>
      <c r="H29" s="47">
        <v>244</v>
      </c>
    </row>
    <row r="30" spans="1:8" x14ac:dyDescent="0.25">
      <c r="A30" s="45" t="s">
        <v>71</v>
      </c>
      <c r="B30" s="46"/>
      <c r="C30" s="47"/>
      <c r="D30" s="45">
        <v>250</v>
      </c>
      <c r="E30" s="47"/>
      <c r="F30" s="45">
        <v>30</v>
      </c>
      <c r="G30" s="47"/>
      <c r="H30" s="47">
        <v>280</v>
      </c>
    </row>
    <row r="31" spans="1:8" x14ac:dyDescent="0.25">
      <c r="A31" s="51" t="s">
        <v>72</v>
      </c>
      <c r="B31" s="52"/>
      <c r="C31" s="53"/>
      <c r="D31" s="54">
        <v>2889</v>
      </c>
      <c r="E31" s="53"/>
      <c r="F31" s="54">
        <v>995</v>
      </c>
      <c r="G31" s="53" t="s">
        <v>51</v>
      </c>
      <c r="H31" s="57">
        <v>3884</v>
      </c>
    </row>
    <row r="34" spans="1:7" x14ac:dyDescent="0.25">
      <c r="C34" t="s">
        <v>51</v>
      </c>
    </row>
    <row r="35" spans="1:7" x14ac:dyDescent="0.25">
      <c r="A35" s="30" t="s">
        <v>272</v>
      </c>
    </row>
    <row r="36" spans="1:7" x14ac:dyDescent="0.25">
      <c r="C36" t="s">
        <v>51</v>
      </c>
      <c r="E36" t="s">
        <v>51</v>
      </c>
      <c r="G36" t="s">
        <v>73</v>
      </c>
    </row>
    <row r="37" spans="1:7" x14ac:dyDescent="0.25">
      <c r="A37" t="s">
        <v>74</v>
      </c>
      <c r="E37" t="s">
        <v>51</v>
      </c>
    </row>
    <row r="38" spans="1:7" x14ac:dyDescent="0.25">
      <c r="B38" t="s">
        <v>273</v>
      </c>
    </row>
    <row r="39" spans="1:7" x14ac:dyDescent="0.25">
      <c r="A39" t="s">
        <v>75</v>
      </c>
    </row>
    <row r="40" spans="1:7" x14ac:dyDescent="0.25">
      <c r="A40" t="s">
        <v>51</v>
      </c>
      <c r="B40" t="s">
        <v>274</v>
      </c>
    </row>
    <row r="41" spans="1:7" x14ac:dyDescent="0.25">
      <c r="A41" t="s">
        <v>51</v>
      </c>
      <c r="B41" t="s">
        <v>275</v>
      </c>
    </row>
    <row r="42" spans="1:7" x14ac:dyDescent="0.25">
      <c r="A42" t="s">
        <v>76</v>
      </c>
    </row>
    <row r="43" spans="1:7" x14ac:dyDescent="0.25">
      <c r="B43" t="s">
        <v>276</v>
      </c>
    </row>
    <row r="44" spans="1:7" x14ac:dyDescent="0.25">
      <c r="B44" t="s">
        <v>77</v>
      </c>
    </row>
    <row r="45" spans="1:7" x14ac:dyDescent="0.25">
      <c r="A45" t="s">
        <v>78</v>
      </c>
    </row>
    <row r="46" spans="1:7" x14ac:dyDescent="0.25">
      <c r="A46" t="s">
        <v>51</v>
      </c>
      <c r="B46" t="s">
        <v>277</v>
      </c>
    </row>
    <row r="47" spans="1:7" x14ac:dyDescent="0.25">
      <c r="A47" t="s">
        <v>51</v>
      </c>
      <c r="F47" t="s">
        <v>51</v>
      </c>
    </row>
    <row r="48" spans="1:7" x14ac:dyDescent="0.25">
      <c r="A48" t="s">
        <v>278</v>
      </c>
      <c r="F48" t="s">
        <v>51</v>
      </c>
    </row>
    <row r="49" spans="1:6" x14ac:dyDescent="0.25">
      <c r="A49" t="s">
        <v>279</v>
      </c>
    </row>
    <row r="50" spans="1:6" x14ac:dyDescent="0.25">
      <c r="A50" t="s">
        <v>79</v>
      </c>
    </row>
    <row r="57" spans="1:6" x14ac:dyDescent="0.25">
      <c r="A57" s="30" t="s">
        <v>80</v>
      </c>
      <c r="B57" s="30"/>
      <c r="C57" s="30"/>
      <c r="D57" s="30"/>
      <c r="E57" s="30"/>
      <c r="F57" s="30"/>
    </row>
    <row r="58" spans="1:6" x14ac:dyDescent="0.25">
      <c r="A58" s="30"/>
      <c r="B58" s="30"/>
      <c r="C58" s="30"/>
      <c r="D58" s="30"/>
      <c r="E58" s="30"/>
      <c r="F58" s="30"/>
    </row>
    <row r="59" spans="1:6" x14ac:dyDescent="0.25">
      <c r="A59">
        <v>501</v>
      </c>
      <c r="B59" t="s">
        <v>81</v>
      </c>
      <c r="C59" t="s">
        <v>82</v>
      </c>
    </row>
    <row r="60" spans="1:6" x14ac:dyDescent="0.25">
      <c r="C60" t="s">
        <v>83</v>
      </c>
    </row>
    <row r="61" spans="1:6" x14ac:dyDescent="0.25">
      <c r="C61" t="s">
        <v>84</v>
      </c>
    </row>
    <row r="62" spans="1:6" x14ac:dyDescent="0.25">
      <c r="C62" t="s">
        <v>85</v>
      </c>
    </row>
    <row r="63" spans="1:6" x14ac:dyDescent="0.25">
      <c r="A63">
        <v>558</v>
      </c>
      <c r="B63" t="s">
        <v>86</v>
      </c>
      <c r="C63" t="s">
        <v>87</v>
      </c>
    </row>
    <row r="64" spans="1:6" x14ac:dyDescent="0.25">
      <c r="C64" t="s">
        <v>88</v>
      </c>
    </row>
    <row r="65" spans="1:3" x14ac:dyDescent="0.25">
      <c r="C65" t="s">
        <v>280</v>
      </c>
    </row>
    <row r="66" spans="1:3" x14ac:dyDescent="0.25">
      <c r="A66">
        <v>502</v>
      </c>
      <c r="B66" t="s">
        <v>89</v>
      </c>
      <c r="C66" t="s">
        <v>281</v>
      </c>
    </row>
    <row r="67" spans="1:3" x14ac:dyDescent="0.25">
      <c r="C67" t="s">
        <v>282</v>
      </c>
    </row>
    <row r="68" spans="1:3" x14ac:dyDescent="0.25">
      <c r="A68">
        <v>511</v>
      </c>
      <c r="B68" t="s">
        <v>90</v>
      </c>
      <c r="C68" t="s">
        <v>91</v>
      </c>
    </row>
    <row r="69" spans="1:3" x14ac:dyDescent="0.25">
      <c r="A69">
        <v>511</v>
      </c>
      <c r="B69" t="s">
        <v>283</v>
      </c>
      <c r="C69" t="s">
        <v>284</v>
      </c>
    </row>
    <row r="70" spans="1:3" x14ac:dyDescent="0.25">
      <c r="A70">
        <v>518</v>
      </c>
      <c r="B70" t="s">
        <v>92</v>
      </c>
      <c r="C70" t="s">
        <v>93</v>
      </c>
    </row>
    <row r="71" spans="1:3" x14ac:dyDescent="0.25">
      <c r="C71" t="s">
        <v>94</v>
      </c>
    </row>
    <row r="72" spans="1:3" x14ac:dyDescent="0.25">
      <c r="C72" t="s">
        <v>285</v>
      </c>
    </row>
    <row r="73" spans="1:3" x14ac:dyDescent="0.25">
      <c r="C73" t="s">
        <v>286</v>
      </c>
    </row>
    <row r="74" spans="1:3" x14ac:dyDescent="0.25">
      <c r="A74">
        <v>521</v>
      </c>
      <c r="B74" t="s">
        <v>95</v>
      </c>
      <c r="C74" t="s">
        <v>96</v>
      </c>
    </row>
    <row r="75" spans="1:3" x14ac:dyDescent="0.25">
      <c r="C75" t="s">
        <v>287</v>
      </c>
    </row>
    <row r="76" spans="1:3" x14ac:dyDescent="0.25">
      <c r="A76">
        <v>551</v>
      </c>
      <c r="B76" t="s">
        <v>97</v>
      </c>
      <c r="C76" t="s">
        <v>98</v>
      </c>
    </row>
    <row r="81" spans="1:4" x14ac:dyDescent="0.25">
      <c r="A81" s="58">
        <v>45546</v>
      </c>
      <c r="D81" t="s">
        <v>99</v>
      </c>
    </row>
    <row r="82" spans="1:4" x14ac:dyDescent="0.25">
      <c r="A82" t="s">
        <v>51</v>
      </c>
      <c r="D82" t="s">
        <v>100</v>
      </c>
    </row>
  </sheetData>
  <mergeCells count="1">
    <mergeCell ref="G3:H3"/>
  </mergeCells>
  <pageMargins left="0.51181102362204722" right="0.51181102362204722" top="0.78740157480314965" bottom="0.78740157480314965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D3D4-CACF-4DF7-B9BF-291CBF73D607}">
  <sheetPr>
    <tabColor rgb="FFFFFF99"/>
  </sheetPr>
  <dimension ref="C3:I60"/>
  <sheetViews>
    <sheetView zoomScaleNormal="100" workbookViewId="0">
      <selection activeCell="F7" sqref="F7"/>
    </sheetView>
  </sheetViews>
  <sheetFormatPr defaultRowHeight="15" x14ac:dyDescent="0.25"/>
  <cols>
    <col min="1" max="2" width="2.85546875" customWidth="1"/>
    <col min="3" max="3" width="40.28515625" customWidth="1"/>
    <col min="4" max="4" width="23.28515625" customWidth="1"/>
    <col min="7" max="7" width="10" bestFit="1" customWidth="1"/>
    <col min="9" max="9" width="15.42578125" customWidth="1"/>
    <col min="257" max="258" width="2.85546875" customWidth="1"/>
    <col min="259" max="259" width="40.28515625" customWidth="1"/>
    <col min="260" max="260" width="23.28515625" customWidth="1"/>
    <col min="265" max="265" width="15.42578125" customWidth="1"/>
    <col min="513" max="514" width="2.85546875" customWidth="1"/>
    <col min="515" max="515" width="40.28515625" customWidth="1"/>
    <col min="516" max="516" width="23.28515625" customWidth="1"/>
    <col min="521" max="521" width="15.42578125" customWidth="1"/>
    <col min="769" max="770" width="2.85546875" customWidth="1"/>
    <col min="771" max="771" width="40.28515625" customWidth="1"/>
    <col min="772" max="772" width="23.28515625" customWidth="1"/>
    <col min="777" max="777" width="15.42578125" customWidth="1"/>
    <col min="1025" max="1026" width="2.85546875" customWidth="1"/>
    <col min="1027" max="1027" width="40.28515625" customWidth="1"/>
    <col min="1028" max="1028" width="23.28515625" customWidth="1"/>
    <col min="1033" max="1033" width="15.42578125" customWidth="1"/>
    <col min="1281" max="1282" width="2.85546875" customWidth="1"/>
    <col min="1283" max="1283" width="40.28515625" customWidth="1"/>
    <col min="1284" max="1284" width="23.28515625" customWidth="1"/>
    <col min="1289" max="1289" width="15.42578125" customWidth="1"/>
    <col min="1537" max="1538" width="2.85546875" customWidth="1"/>
    <col min="1539" max="1539" width="40.28515625" customWidth="1"/>
    <col min="1540" max="1540" width="23.28515625" customWidth="1"/>
    <col min="1545" max="1545" width="15.42578125" customWidth="1"/>
    <col min="1793" max="1794" width="2.85546875" customWidth="1"/>
    <col min="1795" max="1795" width="40.28515625" customWidth="1"/>
    <col min="1796" max="1796" width="23.28515625" customWidth="1"/>
    <col min="1801" max="1801" width="15.42578125" customWidth="1"/>
    <col min="2049" max="2050" width="2.85546875" customWidth="1"/>
    <col min="2051" max="2051" width="40.28515625" customWidth="1"/>
    <col min="2052" max="2052" width="23.28515625" customWidth="1"/>
    <col min="2057" max="2057" width="15.42578125" customWidth="1"/>
    <col min="2305" max="2306" width="2.85546875" customWidth="1"/>
    <col min="2307" max="2307" width="40.28515625" customWidth="1"/>
    <col min="2308" max="2308" width="23.28515625" customWidth="1"/>
    <col min="2313" max="2313" width="15.42578125" customWidth="1"/>
    <col min="2561" max="2562" width="2.85546875" customWidth="1"/>
    <col min="2563" max="2563" width="40.28515625" customWidth="1"/>
    <col min="2564" max="2564" width="23.28515625" customWidth="1"/>
    <col min="2569" max="2569" width="15.42578125" customWidth="1"/>
    <col min="2817" max="2818" width="2.85546875" customWidth="1"/>
    <col min="2819" max="2819" width="40.28515625" customWidth="1"/>
    <col min="2820" max="2820" width="23.28515625" customWidth="1"/>
    <col min="2825" max="2825" width="15.42578125" customWidth="1"/>
    <col min="3073" max="3074" width="2.85546875" customWidth="1"/>
    <col min="3075" max="3075" width="40.28515625" customWidth="1"/>
    <col min="3076" max="3076" width="23.28515625" customWidth="1"/>
    <col min="3081" max="3081" width="15.42578125" customWidth="1"/>
    <col min="3329" max="3330" width="2.85546875" customWidth="1"/>
    <col min="3331" max="3331" width="40.28515625" customWidth="1"/>
    <col min="3332" max="3332" width="23.28515625" customWidth="1"/>
    <col min="3337" max="3337" width="15.42578125" customWidth="1"/>
    <col min="3585" max="3586" width="2.85546875" customWidth="1"/>
    <col min="3587" max="3587" width="40.28515625" customWidth="1"/>
    <col min="3588" max="3588" width="23.28515625" customWidth="1"/>
    <col min="3593" max="3593" width="15.42578125" customWidth="1"/>
    <col min="3841" max="3842" width="2.85546875" customWidth="1"/>
    <col min="3843" max="3843" width="40.28515625" customWidth="1"/>
    <col min="3844" max="3844" width="23.28515625" customWidth="1"/>
    <col min="3849" max="3849" width="15.42578125" customWidth="1"/>
    <col min="4097" max="4098" width="2.85546875" customWidth="1"/>
    <col min="4099" max="4099" width="40.28515625" customWidth="1"/>
    <col min="4100" max="4100" width="23.28515625" customWidth="1"/>
    <col min="4105" max="4105" width="15.42578125" customWidth="1"/>
    <col min="4353" max="4354" width="2.85546875" customWidth="1"/>
    <col min="4355" max="4355" width="40.28515625" customWidth="1"/>
    <col min="4356" max="4356" width="23.28515625" customWidth="1"/>
    <col min="4361" max="4361" width="15.42578125" customWidth="1"/>
    <col min="4609" max="4610" width="2.85546875" customWidth="1"/>
    <col min="4611" max="4611" width="40.28515625" customWidth="1"/>
    <col min="4612" max="4612" width="23.28515625" customWidth="1"/>
    <col min="4617" max="4617" width="15.42578125" customWidth="1"/>
    <col min="4865" max="4866" width="2.85546875" customWidth="1"/>
    <col min="4867" max="4867" width="40.28515625" customWidth="1"/>
    <col min="4868" max="4868" width="23.28515625" customWidth="1"/>
    <col min="4873" max="4873" width="15.42578125" customWidth="1"/>
    <col min="5121" max="5122" width="2.85546875" customWidth="1"/>
    <col min="5123" max="5123" width="40.28515625" customWidth="1"/>
    <col min="5124" max="5124" width="23.28515625" customWidth="1"/>
    <col min="5129" max="5129" width="15.42578125" customWidth="1"/>
    <col min="5377" max="5378" width="2.85546875" customWidth="1"/>
    <col min="5379" max="5379" width="40.28515625" customWidth="1"/>
    <col min="5380" max="5380" width="23.28515625" customWidth="1"/>
    <col min="5385" max="5385" width="15.42578125" customWidth="1"/>
    <col min="5633" max="5634" width="2.85546875" customWidth="1"/>
    <col min="5635" max="5635" width="40.28515625" customWidth="1"/>
    <col min="5636" max="5636" width="23.28515625" customWidth="1"/>
    <col min="5641" max="5641" width="15.42578125" customWidth="1"/>
    <col min="5889" max="5890" width="2.85546875" customWidth="1"/>
    <col min="5891" max="5891" width="40.28515625" customWidth="1"/>
    <col min="5892" max="5892" width="23.28515625" customWidth="1"/>
    <col min="5897" max="5897" width="15.42578125" customWidth="1"/>
    <col min="6145" max="6146" width="2.85546875" customWidth="1"/>
    <col min="6147" max="6147" width="40.28515625" customWidth="1"/>
    <col min="6148" max="6148" width="23.28515625" customWidth="1"/>
    <col min="6153" max="6153" width="15.42578125" customWidth="1"/>
    <col min="6401" max="6402" width="2.85546875" customWidth="1"/>
    <col min="6403" max="6403" width="40.28515625" customWidth="1"/>
    <col min="6404" max="6404" width="23.28515625" customWidth="1"/>
    <col min="6409" max="6409" width="15.42578125" customWidth="1"/>
    <col min="6657" max="6658" width="2.85546875" customWidth="1"/>
    <col min="6659" max="6659" width="40.28515625" customWidth="1"/>
    <col min="6660" max="6660" width="23.28515625" customWidth="1"/>
    <col min="6665" max="6665" width="15.42578125" customWidth="1"/>
    <col min="6913" max="6914" width="2.85546875" customWidth="1"/>
    <col min="6915" max="6915" width="40.28515625" customWidth="1"/>
    <col min="6916" max="6916" width="23.28515625" customWidth="1"/>
    <col min="6921" max="6921" width="15.42578125" customWidth="1"/>
    <col min="7169" max="7170" width="2.85546875" customWidth="1"/>
    <col min="7171" max="7171" width="40.28515625" customWidth="1"/>
    <col min="7172" max="7172" width="23.28515625" customWidth="1"/>
    <col min="7177" max="7177" width="15.42578125" customWidth="1"/>
    <col min="7425" max="7426" width="2.85546875" customWidth="1"/>
    <col min="7427" max="7427" width="40.28515625" customWidth="1"/>
    <col min="7428" max="7428" width="23.28515625" customWidth="1"/>
    <col min="7433" max="7433" width="15.42578125" customWidth="1"/>
    <col min="7681" max="7682" width="2.85546875" customWidth="1"/>
    <col min="7683" max="7683" width="40.28515625" customWidth="1"/>
    <col min="7684" max="7684" width="23.28515625" customWidth="1"/>
    <col min="7689" max="7689" width="15.42578125" customWidth="1"/>
    <col min="7937" max="7938" width="2.85546875" customWidth="1"/>
    <col min="7939" max="7939" width="40.28515625" customWidth="1"/>
    <col min="7940" max="7940" width="23.28515625" customWidth="1"/>
    <col min="7945" max="7945" width="15.42578125" customWidth="1"/>
    <col min="8193" max="8194" width="2.85546875" customWidth="1"/>
    <col min="8195" max="8195" width="40.28515625" customWidth="1"/>
    <col min="8196" max="8196" width="23.28515625" customWidth="1"/>
    <col min="8201" max="8201" width="15.42578125" customWidth="1"/>
    <col min="8449" max="8450" width="2.85546875" customWidth="1"/>
    <col min="8451" max="8451" width="40.28515625" customWidth="1"/>
    <col min="8452" max="8452" width="23.28515625" customWidth="1"/>
    <col min="8457" max="8457" width="15.42578125" customWidth="1"/>
    <col min="8705" max="8706" width="2.85546875" customWidth="1"/>
    <col min="8707" max="8707" width="40.28515625" customWidth="1"/>
    <col min="8708" max="8708" width="23.28515625" customWidth="1"/>
    <col min="8713" max="8713" width="15.42578125" customWidth="1"/>
    <col min="8961" max="8962" width="2.85546875" customWidth="1"/>
    <col min="8963" max="8963" width="40.28515625" customWidth="1"/>
    <col min="8964" max="8964" width="23.28515625" customWidth="1"/>
    <col min="8969" max="8969" width="15.42578125" customWidth="1"/>
    <col min="9217" max="9218" width="2.85546875" customWidth="1"/>
    <col min="9219" max="9219" width="40.28515625" customWidth="1"/>
    <col min="9220" max="9220" width="23.28515625" customWidth="1"/>
    <col min="9225" max="9225" width="15.42578125" customWidth="1"/>
    <col min="9473" max="9474" width="2.85546875" customWidth="1"/>
    <col min="9475" max="9475" width="40.28515625" customWidth="1"/>
    <col min="9476" max="9476" width="23.28515625" customWidth="1"/>
    <col min="9481" max="9481" width="15.42578125" customWidth="1"/>
    <col min="9729" max="9730" width="2.85546875" customWidth="1"/>
    <col min="9731" max="9731" width="40.28515625" customWidth="1"/>
    <col min="9732" max="9732" width="23.28515625" customWidth="1"/>
    <col min="9737" max="9737" width="15.42578125" customWidth="1"/>
    <col min="9985" max="9986" width="2.85546875" customWidth="1"/>
    <col min="9987" max="9987" width="40.28515625" customWidth="1"/>
    <col min="9988" max="9988" width="23.28515625" customWidth="1"/>
    <col min="9993" max="9993" width="15.42578125" customWidth="1"/>
    <col min="10241" max="10242" width="2.85546875" customWidth="1"/>
    <col min="10243" max="10243" width="40.28515625" customWidth="1"/>
    <col min="10244" max="10244" width="23.28515625" customWidth="1"/>
    <col min="10249" max="10249" width="15.42578125" customWidth="1"/>
    <col min="10497" max="10498" width="2.85546875" customWidth="1"/>
    <col min="10499" max="10499" width="40.28515625" customWidth="1"/>
    <col min="10500" max="10500" width="23.28515625" customWidth="1"/>
    <col min="10505" max="10505" width="15.42578125" customWidth="1"/>
    <col min="10753" max="10754" width="2.85546875" customWidth="1"/>
    <col min="10755" max="10755" width="40.28515625" customWidth="1"/>
    <col min="10756" max="10756" width="23.28515625" customWidth="1"/>
    <col min="10761" max="10761" width="15.42578125" customWidth="1"/>
    <col min="11009" max="11010" width="2.85546875" customWidth="1"/>
    <col min="11011" max="11011" width="40.28515625" customWidth="1"/>
    <col min="11012" max="11012" width="23.28515625" customWidth="1"/>
    <col min="11017" max="11017" width="15.42578125" customWidth="1"/>
    <col min="11265" max="11266" width="2.85546875" customWidth="1"/>
    <col min="11267" max="11267" width="40.28515625" customWidth="1"/>
    <col min="11268" max="11268" width="23.28515625" customWidth="1"/>
    <col min="11273" max="11273" width="15.42578125" customWidth="1"/>
    <col min="11521" max="11522" width="2.85546875" customWidth="1"/>
    <col min="11523" max="11523" width="40.28515625" customWidth="1"/>
    <col min="11524" max="11524" width="23.28515625" customWidth="1"/>
    <col min="11529" max="11529" width="15.42578125" customWidth="1"/>
    <col min="11777" max="11778" width="2.85546875" customWidth="1"/>
    <col min="11779" max="11779" width="40.28515625" customWidth="1"/>
    <col min="11780" max="11780" width="23.28515625" customWidth="1"/>
    <col min="11785" max="11785" width="15.42578125" customWidth="1"/>
    <col min="12033" max="12034" width="2.85546875" customWidth="1"/>
    <col min="12035" max="12035" width="40.28515625" customWidth="1"/>
    <col min="12036" max="12036" width="23.28515625" customWidth="1"/>
    <col min="12041" max="12041" width="15.42578125" customWidth="1"/>
    <col min="12289" max="12290" width="2.85546875" customWidth="1"/>
    <col min="12291" max="12291" width="40.28515625" customWidth="1"/>
    <col min="12292" max="12292" width="23.28515625" customWidth="1"/>
    <col min="12297" max="12297" width="15.42578125" customWidth="1"/>
    <col min="12545" max="12546" width="2.85546875" customWidth="1"/>
    <col min="12547" max="12547" width="40.28515625" customWidth="1"/>
    <col min="12548" max="12548" width="23.28515625" customWidth="1"/>
    <col min="12553" max="12553" width="15.42578125" customWidth="1"/>
    <col min="12801" max="12802" width="2.85546875" customWidth="1"/>
    <col min="12803" max="12803" width="40.28515625" customWidth="1"/>
    <col min="12804" max="12804" width="23.28515625" customWidth="1"/>
    <col min="12809" max="12809" width="15.42578125" customWidth="1"/>
    <col min="13057" max="13058" width="2.85546875" customWidth="1"/>
    <col min="13059" max="13059" width="40.28515625" customWidth="1"/>
    <col min="13060" max="13060" width="23.28515625" customWidth="1"/>
    <col min="13065" max="13065" width="15.42578125" customWidth="1"/>
    <col min="13313" max="13314" width="2.85546875" customWidth="1"/>
    <col min="13315" max="13315" width="40.28515625" customWidth="1"/>
    <col min="13316" max="13316" width="23.28515625" customWidth="1"/>
    <col min="13321" max="13321" width="15.42578125" customWidth="1"/>
    <col min="13569" max="13570" width="2.85546875" customWidth="1"/>
    <col min="13571" max="13571" width="40.28515625" customWidth="1"/>
    <col min="13572" max="13572" width="23.28515625" customWidth="1"/>
    <col min="13577" max="13577" width="15.42578125" customWidth="1"/>
    <col min="13825" max="13826" width="2.85546875" customWidth="1"/>
    <col min="13827" max="13827" width="40.28515625" customWidth="1"/>
    <col min="13828" max="13828" width="23.28515625" customWidth="1"/>
    <col min="13833" max="13833" width="15.42578125" customWidth="1"/>
    <col min="14081" max="14082" width="2.85546875" customWidth="1"/>
    <col min="14083" max="14083" width="40.28515625" customWidth="1"/>
    <col min="14084" max="14084" width="23.28515625" customWidth="1"/>
    <col min="14089" max="14089" width="15.42578125" customWidth="1"/>
    <col min="14337" max="14338" width="2.85546875" customWidth="1"/>
    <col min="14339" max="14339" width="40.28515625" customWidth="1"/>
    <col min="14340" max="14340" width="23.28515625" customWidth="1"/>
    <col min="14345" max="14345" width="15.42578125" customWidth="1"/>
    <col min="14593" max="14594" width="2.85546875" customWidth="1"/>
    <col min="14595" max="14595" width="40.28515625" customWidth="1"/>
    <col min="14596" max="14596" width="23.28515625" customWidth="1"/>
    <col min="14601" max="14601" width="15.42578125" customWidth="1"/>
    <col min="14849" max="14850" width="2.85546875" customWidth="1"/>
    <col min="14851" max="14851" width="40.28515625" customWidth="1"/>
    <col min="14852" max="14852" width="23.28515625" customWidth="1"/>
    <col min="14857" max="14857" width="15.42578125" customWidth="1"/>
    <col min="15105" max="15106" width="2.85546875" customWidth="1"/>
    <col min="15107" max="15107" width="40.28515625" customWidth="1"/>
    <col min="15108" max="15108" width="23.28515625" customWidth="1"/>
    <col min="15113" max="15113" width="15.42578125" customWidth="1"/>
    <col min="15361" max="15362" width="2.85546875" customWidth="1"/>
    <col min="15363" max="15363" width="40.28515625" customWidth="1"/>
    <col min="15364" max="15364" width="23.28515625" customWidth="1"/>
    <col min="15369" max="15369" width="15.42578125" customWidth="1"/>
    <col min="15617" max="15618" width="2.85546875" customWidth="1"/>
    <col min="15619" max="15619" width="40.28515625" customWidth="1"/>
    <col min="15620" max="15620" width="23.28515625" customWidth="1"/>
    <col min="15625" max="15625" width="15.42578125" customWidth="1"/>
    <col min="15873" max="15874" width="2.85546875" customWidth="1"/>
    <col min="15875" max="15875" width="40.28515625" customWidth="1"/>
    <col min="15876" max="15876" width="23.28515625" customWidth="1"/>
    <col min="15881" max="15881" width="15.42578125" customWidth="1"/>
    <col min="16129" max="16130" width="2.85546875" customWidth="1"/>
    <col min="16131" max="16131" width="40.28515625" customWidth="1"/>
    <col min="16132" max="16132" width="23.28515625" customWidth="1"/>
    <col min="16137" max="16137" width="15.42578125" customWidth="1"/>
  </cols>
  <sheetData>
    <row r="3" spans="3:9" x14ac:dyDescent="0.25">
      <c r="D3" s="5"/>
      <c r="F3" s="101" t="s">
        <v>339</v>
      </c>
      <c r="G3" s="102"/>
    </row>
    <row r="4" spans="3:9" x14ac:dyDescent="0.25">
      <c r="C4" s="103" t="s">
        <v>142</v>
      </c>
      <c r="D4" s="104"/>
    </row>
    <row r="5" spans="3:9" x14ac:dyDescent="0.25">
      <c r="C5" s="105"/>
      <c r="D5" s="26" t="s">
        <v>124</v>
      </c>
      <c r="E5" s="26"/>
    </row>
    <row r="6" spans="3:9" x14ac:dyDescent="0.25">
      <c r="C6" s="30"/>
      <c r="D6" s="60"/>
    </row>
    <row r="7" spans="3:9" x14ac:dyDescent="0.25">
      <c r="D7" s="5"/>
    </row>
    <row r="8" spans="3:9" x14ac:dyDescent="0.25">
      <c r="C8" s="106" t="s">
        <v>291</v>
      </c>
      <c r="D8" s="107"/>
    </row>
    <row r="9" spans="3:9" x14ac:dyDescent="0.25">
      <c r="D9" s="5"/>
    </row>
    <row r="10" spans="3:9" x14ac:dyDescent="0.25">
      <c r="D10" s="5"/>
    </row>
    <row r="11" spans="3:9" x14ac:dyDescent="0.25">
      <c r="C11" s="108" t="s">
        <v>143</v>
      </c>
      <c r="D11" s="109" t="s">
        <v>144</v>
      </c>
    </row>
    <row r="12" spans="3:9" x14ac:dyDescent="0.25">
      <c r="C12" s="1" t="s">
        <v>145</v>
      </c>
      <c r="D12" s="110">
        <v>1705400</v>
      </c>
    </row>
    <row r="13" spans="3:9" x14ac:dyDescent="0.25">
      <c r="C13" s="1" t="s">
        <v>146</v>
      </c>
      <c r="D13" s="110">
        <v>0</v>
      </c>
    </row>
    <row r="14" spans="3:9" x14ac:dyDescent="0.25">
      <c r="C14" s="108" t="s">
        <v>55</v>
      </c>
      <c r="D14" s="111">
        <f>SUM(D12:D13)</f>
        <v>1705400</v>
      </c>
    </row>
    <row r="15" spans="3:9" x14ac:dyDescent="0.25">
      <c r="D15" s="5"/>
      <c r="I15" s="5"/>
    </row>
    <row r="16" spans="3:9" x14ac:dyDescent="0.25">
      <c r="D16" s="5"/>
    </row>
    <row r="17" spans="3:9" x14ac:dyDescent="0.25">
      <c r="C17" s="108" t="s">
        <v>147</v>
      </c>
      <c r="D17" s="109" t="s">
        <v>144</v>
      </c>
      <c r="I17" s="5"/>
    </row>
    <row r="18" spans="3:9" x14ac:dyDescent="0.25">
      <c r="C18" s="1" t="s">
        <v>148</v>
      </c>
      <c r="D18" s="110">
        <v>1180400</v>
      </c>
    </row>
    <row r="19" spans="3:9" x14ac:dyDescent="0.25">
      <c r="C19" s="1" t="s">
        <v>149</v>
      </c>
      <c r="D19" s="110">
        <v>24000</v>
      </c>
      <c r="I19" s="5"/>
    </row>
    <row r="20" spans="3:9" x14ac:dyDescent="0.25">
      <c r="C20" s="1" t="s">
        <v>150</v>
      </c>
      <c r="D20" s="110">
        <v>156000</v>
      </c>
    </row>
    <row r="21" spans="3:9" x14ac:dyDescent="0.25">
      <c r="C21" s="1" t="s">
        <v>151</v>
      </c>
      <c r="D21" s="110">
        <v>222000</v>
      </c>
    </row>
    <row r="22" spans="3:9" x14ac:dyDescent="0.25">
      <c r="C22" s="1" t="s">
        <v>152</v>
      </c>
      <c r="D22" s="110">
        <v>80000</v>
      </c>
    </row>
    <row r="23" spans="3:9" x14ac:dyDescent="0.25">
      <c r="C23" s="1" t="s">
        <v>153</v>
      </c>
      <c r="D23" s="110">
        <v>40000</v>
      </c>
    </row>
    <row r="24" spans="3:9" x14ac:dyDescent="0.25">
      <c r="C24" s="1" t="s">
        <v>154</v>
      </c>
      <c r="D24" s="110">
        <v>3000</v>
      </c>
    </row>
    <row r="25" spans="3:9" x14ac:dyDescent="0.25">
      <c r="C25" s="108" t="s">
        <v>115</v>
      </c>
      <c r="D25" s="111">
        <f>SUM(D18:D24)</f>
        <v>1705400</v>
      </c>
    </row>
    <row r="26" spans="3:9" x14ac:dyDescent="0.25">
      <c r="D26" s="5"/>
    </row>
    <row r="27" spans="3:9" x14ac:dyDescent="0.25">
      <c r="D27" s="5"/>
    </row>
    <row r="28" spans="3:9" x14ac:dyDescent="0.25">
      <c r="D28" s="5"/>
    </row>
    <row r="29" spans="3:9" x14ac:dyDescent="0.25">
      <c r="D29" s="5"/>
    </row>
    <row r="30" spans="3:9" x14ac:dyDescent="0.25">
      <c r="C30" s="112" t="s">
        <v>292</v>
      </c>
      <c r="D30" s="113"/>
    </row>
    <row r="31" spans="3:9" x14ac:dyDescent="0.25">
      <c r="D31" s="5"/>
    </row>
    <row r="32" spans="3:9" x14ac:dyDescent="0.25">
      <c r="C32" s="114" t="s">
        <v>143</v>
      </c>
      <c r="D32" s="115" t="s">
        <v>144</v>
      </c>
    </row>
    <row r="33" spans="3:4" x14ac:dyDescent="0.25">
      <c r="C33" s="1" t="s">
        <v>155</v>
      </c>
      <c r="D33" s="110">
        <v>4922500</v>
      </c>
    </row>
    <row r="34" spans="3:4" x14ac:dyDescent="0.25">
      <c r="C34" s="1" t="s">
        <v>146</v>
      </c>
      <c r="D34" s="110">
        <v>0</v>
      </c>
    </row>
    <row r="35" spans="3:4" x14ac:dyDescent="0.25">
      <c r="C35" s="1" t="s">
        <v>156</v>
      </c>
      <c r="D35" s="110">
        <v>1087688</v>
      </c>
    </row>
    <row r="36" spans="3:4" x14ac:dyDescent="0.25">
      <c r="C36" s="114" t="s">
        <v>55</v>
      </c>
      <c r="D36" s="116">
        <f>SUM(D33:D35)</f>
        <v>6010188</v>
      </c>
    </row>
    <row r="37" spans="3:4" x14ac:dyDescent="0.25">
      <c r="D37" s="5"/>
    </row>
    <row r="38" spans="3:4" x14ac:dyDescent="0.25">
      <c r="C38" s="114" t="s">
        <v>147</v>
      </c>
      <c r="D38" s="115" t="s">
        <v>144</v>
      </c>
    </row>
    <row r="39" spans="3:4" x14ac:dyDescent="0.25">
      <c r="C39" s="1" t="s">
        <v>157</v>
      </c>
      <c r="D39" s="110">
        <v>5407188</v>
      </c>
    </row>
    <row r="40" spans="3:4" x14ac:dyDescent="0.25">
      <c r="C40" s="1" t="s">
        <v>154</v>
      </c>
      <c r="D40" s="110">
        <v>3000</v>
      </c>
    </row>
    <row r="41" spans="3:4" x14ac:dyDescent="0.25">
      <c r="C41" s="1" t="s">
        <v>190</v>
      </c>
      <c r="D41" s="110">
        <v>600000</v>
      </c>
    </row>
    <row r="42" spans="3:4" x14ac:dyDescent="0.25">
      <c r="C42" s="114" t="s">
        <v>115</v>
      </c>
      <c r="D42" s="116">
        <f>SUM(D39:D41)</f>
        <v>6010188</v>
      </c>
    </row>
    <row r="43" spans="3:4" x14ac:dyDescent="0.25">
      <c r="D43" s="5"/>
    </row>
    <row r="44" spans="3:4" x14ac:dyDescent="0.25">
      <c r="D44" s="5"/>
    </row>
    <row r="45" spans="3:4" x14ac:dyDescent="0.25">
      <c r="D45" s="5"/>
    </row>
    <row r="46" spans="3:4" x14ac:dyDescent="0.25">
      <c r="C46" s="117" t="s">
        <v>293</v>
      </c>
      <c r="D46" s="118"/>
    </row>
    <row r="47" spans="3:4" x14ac:dyDescent="0.25">
      <c r="D47" s="5"/>
    </row>
    <row r="48" spans="3:4" x14ac:dyDescent="0.25">
      <c r="C48" s="119" t="s">
        <v>143</v>
      </c>
      <c r="D48" s="120" t="s">
        <v>144</v>
      </c>
    </row>
    <row r="49" spans="3:4" x14ac:dyDescent="0.25">
      <c r="C49" s="1" t="s">
        <v>155</v>
      </c>
      <c r="D49" s="110">
        <v>0</v>
      </c>
    </row>
    <row r="50" spans="3:4" x14ac:dyDescent="0.25">
      <c r="C50" s="1" t="s">
        <v>158</v>
      </c>
      <c r="D50" s="110">
        <v>0</v>
      </c>
    </row>
    <row r="51" spans="3:4" x14ac:dyDescent="0.25">
      <c r="C51" s="1" t="s">
        <v>146</v>
      </c>
      <c r="D51" s="110">
        <v>0</v>
      </c>
    </row>
    <row r="52" spans="3:4" x14ac:dyDescent="0.25">
      <c r="C52" s="1" t="s">
        <v>191</v>
      </c>
      <c r="D52" s="110">
        <v>1200</v>
      </c>
    </row>
    <row r="53" spans="3:4" x14ac:dyDescent="0.25">
      <c r="C53" s="119" t="s">
        <v>55</v>
      </c>
      <c r="D53" s="121">
        <f>SUM(D49:D52)</f>
        <v>1200</v>
      </c>
    </row>
    <row r="54" spans="3:4" x14ac:dyDescent="0.25">
      <c r="D54" s="5"/>
    </row>
    <row r="55" spans="3:4" x14ac:dyDescent="0.25">
      <c r="C55" s="119" t="s">
        <v>147</v>
      </c>
      <c r="D55" s="120" t="s">
        <v>144</v>
      </c>
    </row>
    <row r="56" spans="3:4" x14ac:dyDescent="0.25">
      <c r="C56" s="1" t="s">
        <v>154</v>
      </c>
      <c r="D56" s="110">
        <v>1200</v>
      </c>
    </row>
    <row r="57" spans="3:4" x14ac:dyDescent="0.25">
      <c r="C57" s="119" t="s">
        <v>115</v>
      </c>
      <c r="D57" s="121">
        <f>SUM(D56:D56)</f>
        <v>1200</v>
      </c>
    </row>
    <row r="58" spans="3:4" x14ac:dyDescent="0.25">
      <c r="D58" s="5"/>
    </row>
    <row r="59" spans="3:4" x14ac:dyDescent="0.25">
      <c r="D59" s="5"/>
    </row>
    <row r="60" spans="3:4" x14ac:dyDescent="0.25">
      <c r="D60" s="5"/>
    </row>
  </sheetData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List1</vt:lpstr>
      <vt:lpstr>investice</vt:lpstr>
      <vt:lpstr>Opravy</vt:lpstr>
      <vt:lpstr>ZŠ</vt:lpstr>
      <vt:lpstr>MŠ</vt:lpstr>
      <vt:lpstr>Fondy</vt:lpstr>
      <vt:lpstr>MŠ!Oblast_tisku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Vaňhara Bc..</dc:creator>
  <cp:lastModifiedBy>Zdeněk Vaňhara Bc..</cp:lastModifiedBy>
  <cp:lastPrinted>2023-11-01T13:07:57Z</cp:lastPrinted>
  <dcterms:created xsi:type="dcterms:W3CDTF">2022-09-15T07:54:46Z</dcterms:created>
  <dcterms:modified xsi:type="dcterms:W3CDTF">2023-11-08T15:08:38Z</dcterms:modified>
</cp:coreProperties>
</file>